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<sst xmlns="http://schemas.openxmlformats.org/spreadsheetml/2006/main" count="259" uniqueCount="180">
  <si>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</si>
  <si>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</si>
  <si>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</si>
  <si>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</si>
  <si>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</si>
  <si>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</si>
  <si>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</si>
  <si>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</si>
  <si>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</si>
  <si>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</si>
  <si>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</si>
  <si>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</si>
  <si>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</si>
  <si>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</si>
  <si>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</si>
  <si>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</si>
  <si>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</si>
  <si>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</si>
  <si>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</si>
  <si>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</si>
  <si>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</si>
  <si>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</si>
  <si>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</si>
  <si>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</si>
  <si>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 xml:space="preserve">Statement showing Shareholding of persons belonging to the category 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</si>
  <si>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</si>
  <si>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</si>
  <si>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</si>
  <si>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</si>
  <si>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</si>
  <si>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</si>
  <si>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</si>
  <si>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</si>
  <si>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</si>
  <si>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</si>
  <si>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</si>
  <si>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</si>
  <si>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</si>
  <si>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</si>
  <si>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</si>
  <si>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</si>
  <si>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</si>
  <si>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</si>
  <si>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</si>
  <si>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</si>
  <si>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</si>
  <si>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NAME, NUMBER OF SHARES HELD &amp; PERCENTAGE OF SHARE HOLDING OF ENTITIES/PERSONS HOLDING MORE THAN 1% OF THE SHARES OF THE COMPANY IS AS PER ANNEXTURE.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</si>
  <si>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</si>
  <si>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</si>
  <si>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</si>
  <si>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</si>
  <si>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</si>
  <si>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</si>
  <si>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</si>
  <si>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</si>
  <si>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</si>
  <si>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</si>
  <si>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</si>
  <si>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</si>
  <si>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t>Cat</t>
  </si>
  <si>
    <t xml:space="preserve">                Statement Showing Shareholding Pattern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</si>
  <si>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</si>
  <si>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</si>
  <si>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</si>
  <si>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</si>
  <si>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</si>
  <si>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</si>
  <si>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</si>
  <si>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</si>
  <si>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</si>
  <si>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TOTAL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</si>
  <si>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</si>
  <si>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</si>
  <si>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</si>
  <si>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</si>
  <si>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</si>
  <si>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</si>
  <si>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</si>
  <si>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</si>
  <si>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</si>
  <si>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</si>
  <si>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</si>
  <si>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Total paid-up Capital of the 
Company assum- ing full conv. Of warrants &amp; securities 
Total [Cap+B+C]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</si>
  <si>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</si>
  <si>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</si>
  <si>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</si>
  <si>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</si>
  <si>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</si>
  <si>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</si>
  <si>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</si>
  <si>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</si>
  <si>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</si>
  <si>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</si>
  <si>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</si>
  <si>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</si>
  <si>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Statement showing Shareholding of persons belonging to the category “Promoter and Promoter Group”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</si>
  <si>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</si>
  <si>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</si>
  <si>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</si>
  <si>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>Rishabh Enterprises Ltd.</t>
  </si>
  <si>
    <t>Scrip Code : 549510</t>
  </si>
  <si>
    <t>Quarter Ended : 31-12-2011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</si>
  <si>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</si>
  <si>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</si>
  <si>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</si>
  <si>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</si>
  <si>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</si>
  <si>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</si>
  <si>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</si>
  <si>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</si>
  <si>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</si>
  <si>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</si>
  <si>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 xml:space="preserve"> Indv NRI/For Ind  </t>
  </si>
  <si>
    <t xml:space="preserve"> Bodies Corporate  </t>
  </si>
  <si>
    <t xml:space="preserve"> Institutions      </t>
  </si>
  <si>
    <t xml:space="preserve"> Any Other Specify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</si>
  <si>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</si>
  <si>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</si>
  <si>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</si>
  <si>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</si>
  <si>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</si>
  <si>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</si>
  <si>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</si>
  <si>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</si>
  <si>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</si>
  <si>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</si>
  <si>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 xml:space="preserve"> Any Other -Specify</t>
  </si>
  <si>
    <t>Individuals</t>
  </si>
  <si>
    <t>i) upto Rs 1-Lac</t>
  </si>
  <si>
    <t>ii) above Rs1-Lac</t>
  </si>
  <si>
    <t>Any Other -Clr-Mem</t>
  </si>
  <si>
    <t>-OCB</t>
  </si>
  <si>
    <t>-NRI</t>
  </si>
  <si>
    <t xml:space="preserve">00013337   </t>
  </si>
  <si>
    <t xml:space="preserve">     A-ONE COMMERCE PRIVATE LIMITED     </t>
  </si>
  <si>
    <t xml:space="preserve">00013341   </t>
  </si>
  <si>
    <t xml:space="preserve">     CANDOUR HOLDINGS &amp; TRADING PVT LTD </t>
  </si>
  <si>
    <t xml:space="preserve">00014647   </t>
  </si>
  <si>
    <t xml:space="preserve">     CANDOUR SYNPLAST PVT LTD           </t>
  </si>
  <si>
    <t xml:space="preserve">00013322   </t>
  </si>
  <si>
    <t xml:space="preserve">     GRANDIOSE HOLDING CO PVT LTD       </t>
  </si>
  <si>
    <t xml:space="preserve">000233     </t>
  </si>
  <si>
    <t xml:space="preserve">     GULSHAN INVESTMENTS CO LTD         </t>
  </si>
  <si>
    <t xml:space="preserve">00013303   </t>
  </si>
  <si>
    <t xml:space="preserve">     LYNX MACHINERY &amp; COMMERCIALS LTD   </t>
  </si>
  <si>
    <t xml:space="preserve">00014651   </t>
  </si>
  <si>
    <t xml:space="preserve">     RAJAN ENTERPRISES PRIVATE LIMITED  </t>
  </si>
  <si>
    <t xml:space="preserve">00013263   </t>
  </si>
  <si>
    <t xml:space="preserve">     SUB ROSA INVESTMENT ENTERPRISES PVT</t>
  </si>
  <si>
    <t xml:space="preserve">00014666   </t>
  </si>
  <si>
    <t xml:space="preserve">     WARDEN EXPORTS PRIVATE LIMITED     </t>
  </si>
  <si>
    <t xml:space="preserve">00013318   </t>
  </si>
  <si>
    <t xml:space="preserve">     WARDEN INFRA PROJECTS PRIVATE LIMIT</t>
  </si>
  <si>
    <t xml:space="preserve">00013231   </t>
  </si>
  <si>
    <t xml:space="preserve">     WARDEN INTERNATIONAL (AGENCIES) PVT</t>
  </si>
  <si>
    <t xml:space="preserve">00013225   </t>
  </si>
  <si>
    <t xml:space="preserve">     WARDEN PACKAGING &amp; CONTAINERS PVT L</t>
  </si>
  <si>
    <t>Total</t>
  </si>
  <si>
    <t xml:space="preserve">Total Locked in Shares </t>
  </si>
  <si>
    <t>00013259</t>
  </si>
  <si>
    <t xml:space="preserve">     SHRI GURUDEV EN TRADE LTD          </t>
  </si>
  <si>
    <t>00013381</t>
  </si>
  <si>
    <t xml:space="preserve">     VISHVPRABHA TRADING LTD            </t>
  </si>
  <si>
    <t>00014613</t>
  </si>
  <si>
    <t xml:space="preserve">     MRUGESH TRADING LIMITED            </t>
  </si>
  <si>
    <t>00014628</t>
  </si>
  <si>
    <t xml:space="preserve">     BHAIRAV ENTERPRISES LIMITED        </t>
  </si>
  <si>
    <t xml:space="preserve">000332  </t>
  </si>
  <si>
    <t xml:space="preserve">     SUSHIL LUNIA                       </t>
  </si>
  <si>
    <t xml:space="preserve">000333  </t>
  </si>
  <si>
    <t xml:space="preserve">     SARITA LUNIA                       </t>
  </si>
  <si>
    <t xml:space="preserve">000340  </t>
  </si>
  <si>
    <t xml:space="preserve">     SUNIL Y SURVE                      </t>
  </si>
  <si>
    <t xml:space="preserve">000347  </t>
  </si>
  <si>
    <t xml:space="preserve">     MAHESH P UPADHYAY                  </t>
  </si>
  <si>
    <t xml:space="preserve">000349  </t>
  </si>
  <si>
    <t xml:space="preserve">     SURESH P UPADHYAY    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</si>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</sst>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0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49" fontId="34" fillId="0" borderId="0" xfId="0" applyNumberFormat="1" applyFont="1" applyAlignment="1" applyProtection="1">
      <alignment horizontal="center"/>
      <protection hidden="1"/>
    </xf>
    <xf numFmtId="172" fontId="34" fillId="0" borderId="0" xfId="0" applyNumberFormat="1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1" xfId="0" applyNumberFormat="1" applyFont="1" applyFill="1" applyBorder="1" applyAlignment="1">
      <alignment/>
    </xf>
    <xf numFmtId="172" fontId="37" fillId="0" borderId="24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6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5" xfId="0" applyNumberFormat="1" applyFont="1" applyFill="1" applyBorder="1" applyAlignment="1" applyProtection="1">
      <alignment horizontal="center" vertical="top"/>
      <protection hidden="1"/>
    </xf>
    <xf numFmtId="49" fontId="0" fillId="0" borderId="0" xfId="0" applyNumberFormat="1" applyAlignment="1" applyProtection="1">
      <alignment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8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7" xfId="0" applyFont="1" applyFill="1" applyBorder="1" applyAlignment="1" applyProtection="1">
      <alignment/>
      <protection hidden="1"/>
    </xf>
    <xf numFmtId="0" fontId="35" fillId="0" borderId="28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49" fontId="39" fillId="0" borderId="0" xfId="0" applyNumberFormat="1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172" fontId="21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172" fontId="41" fillId="0" borderId="0" xfId="0" applyNumberFormat="1" applyFont="1" applyAlignment="1" applyProtection="1">
      <alignment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0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8" fillId="0" borderId="32" xfId="0" applyFont="1" applyFill="1" applyBorder="1" applyAlignment="1" applyProtection="1">
      <alignment horizontal="center" vertical="top"/>
      <protection hidden="1"/>
    </xf>
    <xf numFmtId="49" fontId="28" fillId="0" borderId="33" xfId="0" applyNumberFormat="1" applyFont="1" applyFill="1" applyBorder="1" applyAlignment="1" applyProtection="1">
      <alignment horizontal="center" vertical="top"/>
      <protection hidden="1"/>
    </xf>
    <xf numFmtId="0" fontId="28" fillId="0" borderId="33" xfId="0" applyFont="1" applyFill="1" applyBorder="1" applyAlignment="1" applyProtection="1">
      <alignment horizontal="center" vertical="top"/>
      <protection hidden="1"/>
    </xf>
    <xf numFmtId="0" fontId="28" fillId="0" borderId="33" xfId="0" applyFont="1" applyFill="1" applyBorder="1" applyAlignment="1" applyProtection="1">
      <alignment vertical="top" wrapText="1"/>
      <protection hidden="1"/>
    </xf>
    <xf numFmtId="172" fontId="28" fillId="0" borderId="34" xfId="0" applyNumberFormat="1" applyFont="1" applyFill="1" applyBorder="1" applyAlignment="1" applyProtection="1">
      <alignment vertical="top" wrapText="1"/>
      <protection hidden="1"/>
    </xf>
    <xf numFmtId="0" fontId="35" fillId="0" borderId="18" xfId="0" applyFont="1" applyBorder="1" applyAlignment="1" applyProtection="1">
      <alignment/>
      <protection hidden="1"/>
    </xf>
    <xf numFmtId="49" fontId="35" fillId="0" borderId="18" xfId="0" applyNumberFormat="1" applyFont="1" applyBorder="1" applyAlignment="1" applyProtection="1">
      <alignment/>
      <protection hidden="1"/>
    </xf>
    <xf numFmtId="0" fontId="35" fillId="0" borderId="35" xfId="0" applyFont="1" applyBorder="1" applyAlignment="1" applyProtection="1">
      <alignment/>
      <protection hidden="1"/>
    </xf>
    <xf numFmtId="0" fontId="37" fillId="0" borderId="3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0" borderId="33" xfId="0" applyFont="1" applyFill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/>
    </xf>
    <xf numFmtId="0" fontId="37" fillId="0" borderId="0" xfId="0" applyFont="1" applyAlignment="1">
      <alignment horizontal="left"/>
    </xf>
    <xf numFmtId="0" fontId="3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7" fillId="0" borderId="36" xfId="0" applyFont="1" applyFill="1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42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3" xfId="0" applyFont="1" applyFill="1" applyBorder="1" applyAlignment="1" applyProtection="1">
      <alignment horizontal="center" vertical="top" wrapText="1"/>
      <protection hidden="1"/>
    </xf>
    <xf numFmtId="0" fontId="28" fillId="0" borderId="25" xfId="0" applyFont="1" applyFill="1" applyBorder="1" applyAlignment="1" applyProtection="1">
      <alignment horizontal="center" vertical="top" wrapText="1"/>
      <protection hidden="1"/>
    </xf>
    <xf numFmtId="2" fontId="28" fillId="0" borderId="44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6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8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6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0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8" xfId="0" applyNumberFormat="1" applyFont="1" applyFill="1" applyBorder="1" applyAlignment="1" applyProtection="1">
      <alignment vertical="top" wrapText="1"/>
      <protection hidden="1"/>
    </xf>
    <xf numFmtId="172" fontId="35" fillId="0" borderId="49" xfId="0" applyNumberFormat="1" applyFont="1" applyBorder="1" applyAlignment="1">
      <alignment wrapText="1"/>
    </xf>
    <xf numFmtId="17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6" xfId="0" applyFont="1" applyFill="1" applyBorder="1" applyAlignment="1" applyProtection="1">
      <alignment vertical="top" wrapText="1"/>
      <protection hidden="1"/>
    </xf>
    <xf numFmtId="0" fontId="35" fillId="0" borderId="38" xfId="0" applyFont="1" applyBorder="1" applyAlignment="1">
      <alignment wrapText="1"/>
    </xf>
    <xf numFmtId="49" fontId="28" fillId="0" borderId="36" xfId="0" applyNumberFormat="1" applyFont="1" applyFill="1" applyBorder="1" applyAlignment="1" applyProtection="1">
      <alignment vertical="top" wrapText="1"/>
      <protection hidden="1"/>
    </xf>
    <xf numFmtId="49" fontId="35" fillId="0" borderId="38" xfId="0" applyNumberFormat="1" applyFont="1" applyBorder="1" applyAlignment="1">
      <alignment wrapText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3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20" xfId="0" applyNumberFormat="1" applyFont="1" applyFill="1" applyBorder="1" applyAlignment="1" applyProtection="1">
      <alignment horizontal="center" vertical="top" wrapText="1"/>
      <protection hidden="1"/>
    </xf>
    <xf numFmtId="0" fontId="0" fillId="0" borderId="38" xfId="0" applyBorder="1" applyAlignment="1">
      <alignment wrapText="1"/>
    </xf>
    <xf numFmtId="49" fontId="0" fillId="0" borderId="38" xfId="0" applyNumberFormat="1" applyBorder="1" applyAlignment="1">
      <alignment wrapText="1"/>
    </xf>
    <xf numFmtId="0" fontId="0" fillId="0" borderId="49" xfId="0" applyBorder="1" applyAlignment="1">
      <alignment wrapText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203" t="s">
        <v>98</v>
      </c>
      <c r="B2" s="203"/>
      <c r="C2" s="54"/>
      <c r="D2" s="54"/>
    </row>
    <row r="3" spans="1:4" ht="12.75">
      <c r="A3" s="54"/>
      <c r="B3" s="54"/>
      <c r="C3" s="55"/>
      <c r="D3" s="54"/>
    </row>
    <row r="4" spans="1:4" ht="15.75">
      <c r="A4" s="54" t="s">
        <v>63</v>
      </c>
      <c r="B4" s="211" t="s">
        <v>99</v>
      </c>
      <c r="C4" s="211"/>
      <c r="D4" s="211"/>
    </row>
    <row r="5" spans="1:4" ht="15" customHeight="1">
      <c r="A5" s="54" t="s">
        <v>101</v>
      </c>
      <c r="B5" s="54"/>
      <c r="C5" s="55"/>
      <c r="D5" s="54"/>
    </row>
    <row r="6" spans="1:4" ht="15.75">
      <c r="A6" s="56" t="s">
        <v>100</v>
      </c>
      <c r="B6" s="54"/>
      <c r="C6" s="57"/>
      <c r="D6" s="54"/>
    </row>
    <row r="7" ht="11.25" customHeight="1"/>
    <row r="8" ht="13.5" thickBot="1"/>
    <row r="9" spans="1:4" ht="12.75">
      <c r="A9" s="195" t="s">
        <v>64</v>
      </c>
      <c r="B9" s="197" t="s">
        <v>65</v>
      </c>
      <c r="C9" s="199" t="s">
        <v>66</v>
      </c>
      <c r="D9" s="200" t="s">
        <v>67</v>
      </c>
    </row>
    <row r="10" spans="1:4" ht="18" customHeight="1" thickBot="1">
      <c r="A10" s="196"/>
      <c r="B10" s="198"/>
      <c r="C10" s="198"/>
      <c r="D10" s="201"/>
    </row>
    <row r="11" spans="1:4" ht="33.75" customHeight="1">
      <c r="A11" s="58" t="s">
        <v>68</v>
      </c>
      <c r="B11" s="59">
        <v>0</v>
      </c>
      <c r="C11" s="78" t="s">
        <v>178</v>
      </c>
      <c r="D11" s="79" t="s">
        <v>178</v>
      </c>
    </row>
    <row r="12" spans="1:4" ht="22.5" customHeight="1" thickBot="1">
      <c r="A12" s="60" t="s">
        <v>69</v>
      </c>
      <c r="B12" s="60">
        <v>0</v>
      </c>
      <c r="C12" s="80" t="s">
        <v>178</v>
      </c>
      <c r="D12" s="81" t="s">
        <v>178</v>
      </c>
    </row>
    <row r="13" spans="1:4" s="63" customFormat="1" ht="20.25" customHeight="1" thickBot="1">
      <c r="A13" s="61" t="s">
        <v>70</v>
      </c>
      <c r="B13" s="62">
        <v>0</v>
      </c>
      <c r="C13" s="82" t="s">
        <v>178</v>
      </c>
      <c r="D13" s="83" t="s">
        <v>178</v>
      </c>
    </row>
    <row r="14" spans="1:4" ht="18.75" customHeight="1" thickBot="1">
      <c r="A14" s="209"/>
      <c r="B14" s="202"/>
      <c r="C14" s="202"/>
      <c r="D14" s="210"/>
    </row>
    <row r="15" spans="1:4" ht="39" thickBot="1">
      <c r="A15" s="64" t="s">
        <v>71</v>
      </c>
      <c r="B15" s="65" t="s">
        <v>72</v>
      </c>
      <c r="C15" s="66" t="s">
        <v>73</v>
      </c>
      <c r="D15" s="67" t="s">
        <v>74</v>
      </c>
    </row>
    <row r="16" spans="1:4" ht="33.75" customHeight="1">
      <c r="A16" s="58" t="s">
        <v>68</v>
      </c>
      <c r="B16" s="59">
        <v>0</v>
      </c>
      <c r="C16" s="78" t="s">
        <v>178</v>
      </c>
      <c r="D16" s="79" t="s">
        <v>178</v>
      </c>
    </row>
    <row r="17" spans="1:4" ht="21" customHeight="1" thickBot="1">
      <c r="A17" s="68" t="s">
        <v>69</v>
      </c>
      <c r="B17" s="68">
        <v>0</v>
      </c>
      <c r="C17" s="84" t="s">
        <v>178</v>
      </c>
      <c r="D17" s="85" t="s">
        <v>178</v>
      </c>
    </row>
    <row r="18" spans="1:4" s="63" customFormat="1" ht="21" customHeight="1" thickBot="1">
      <c r="A18" s="69" t="s">
        <v>70</v>
      </c>
      <c r="B18" s="70">
        <v>0</v>
      </c>
      <c r="C18" s="86" t="s">
        <v>178</v>
      </c>
      <c r="D18" s="87" t="s">
        <v>178</v>
      </c>
    </row>
    <row r="19" spans="1:4" ht="15.75" customHeight="1" thickBot="1">
      <c r="A19" s="202"/>
      <c r="B19" s="202"/>
      <c r="C19" s="202"/>
      <c r="D19" s="202"/>
    </row>
    <row r="20" spans="1:4" ht="12.75">
      <c r="A20" s="204" t="s">
        <v>75</v>
      </c>
      <c r="B20" s="204" t="s">
        <v>76</v>
      </c>
      <c r="C20" s="207" t="s">
        <v>77</v>
      </c>
      <c r="D20" s="208" t="s">
        <v>78</v>
      </c>
    </row>
    <row r="21" spans="1:4" ht="12.75">
      <c r="A21" s="205"/>
      <c r="B21" s="205"/>
      <c r="C21" s="205"/>
      <c r="D21" s="205"/>
    </row>
    <row r="22" spans="1:4" ht="15" customHeight="1" thickBot="1">
      <c r="A22" s="206"/>
      <c r="B22" s="206"/>
      <c r="C22" s="206"/>
      <c r="D22" s="206"/>
    </row>
    <row r="23" spans="1:4" ht="33.75" customHeight="1">
      <c r="A23" s="71" t="s">
        <v>79</v>
      </c>
      <c r="B23" s="72">
        <v>0</v>
      </c>
      <c r="C23" s="88" t="s">
        <v>178</v>
      </c>
      <c r="D23" s="89" t="s">
        <v>178</v>
      </c>
    </row>
    <row r="24" spans="1:4" ht="19.5" customHeight="1" thickBot="1">
      <c r="A24" s="68" t="s">
        <v>69</v>
      </c>
      <c r="B24" s="68">
        <v>0</v>
      </c>
      <c r="C24" s="84" t="s">
        <v>178</v>
      </c>
      <c r="D24" s="85" t="s">
        <v>178</v>
      </c>
    </row>
    <row r="25" spans="1:4" s="63" customFormat="1" ht="21" customHeight="1" thickBot="1">
      <c r="A25" s="62" t="s">
        <v>70</v>
      </c>
      <c r="B25" s="62">
        <v>0</v>
      </c>
      <c r="C25" s="82" t="s">
        <v>178</v>
      </c>
      <c r="D25" s="90" t="s">
        <v>178</v>
      </c>
    </row>
    <row r="26" spans="1:4" ht="12.75">
      <c r="A26" s="73"/>
      <c r="B26" s="73"/>
      <c r="C26" s="74"/>
      <c r="D26" s="73"/>
    </row>
    <row r="27" ht="3.75" customHeight="1" thickBot="1"/>
    <row r="28" spans="1:4" ht="64.5" thickBot="1">
      <c r="A28" s="75" t="s">
        <v>82</v>
      </c>
      <c r="B28" s="76">
        <v>245000</v>
      </c>
      <c r="C28" s="76" t="s">
        <v>178</v>
      </c>
      <c r="D28" s="77" t="s">
        <v>178</v>
      </c>
    </row>
  </sheetData>
  <sheetProtection password="814D" sheet="1" objects="1" scenarios="1"/>
  <mergeCells count="12">
    <mergeCell ref="A20:A22"/>
    <mergeCell ref="B20:B22"/>
    <mergeCell ref="C20:C22"/>
    <mergeCell ref="D20:D22"/>
    <mergeCell ref="A14:D14"/>
    <mergeCell ref="B4:D4"/>
    <mergeCell ref="A9:A10"/>
    <mergeCell ref="B9:B10"/>
    <mergeCell ref="C9:C10"/>
    <mergeCell ref="D9:D10"/>
    <mergeCell ref="A19:D19"/>
    <mergeCell ref="A2:B2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="75" zoomScaleNormal="75" zoomScalePageLayoutView="0" workbookViewId="0" topLeftCell="A10">
      <selection activeCell="C19" sqref="C19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60</v>
      </c>
      <c r="C2" s="7"/>
      <c r="D2" s="7"/>
      <c r="E2" s="7"/>
      <c r="F2" s="212" t="s">
        <v>99</v>
      </c>
      <c r="G2" s="212"/>
      <c r="H2" s="212"/>
      <c r="I2" s="212"/>
      <c r="J2" s="212"/>
    </row>
    <row r="3" spans="2:10" ht="20.25">
      <c r="B3" s="213"/>
      <c r="C3" s="213"/>
      <c r="D3" s="213"/>
      <c r="E3" s="213"/>
      <c r="F3" s="213"/>
      <c r="G3" s="213"/>
      <c r="H3" s="213"/>
      <c r="I3" s="213"/>
      <c r="J3" s="213"/>
    </row>
    <row r="4" spans="2:10" ht="18.75">
      <c r="B4" s="1"/>
      <c r="C4" s="7" t="s">
        <v>100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101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17" t="s">
        <v>40</v>
      </c>
      <c r="C7" s="214" t="s">
        <v>43</v>
      </c>
      <c r="D7" s="214" t="s">
        <v>42</v>
      </c>
      <c r="E7" s="214" t="s">
        <v>16</v>
      </c>
      <c r="F7" s="214" t="s">
        <v>41</v>
      </c>
      <c r="G7" s="214" t="s">
        <v>0</v>
      </c>
      <c r="H7" s="214"/>
      <c r="I7" s="214" t="s">
        <v>47</v>
      </c>
      <c r="J7" s="215"/>
    </row>
    <row r="8" spans="2:10" ht="66" customHeight="1" thickBot="1">
      <c r="B8" s="218"/>
      <c r="C8" s="216"/>
      <c r="D8" s="216"/>
      <c r="E8" s="216"/>
      <c r="F8" s="216"/>
      <c r="G8" s="126" t="s">
        <v>62</v>
      </c>
      <c r="H8" s="126" t="s">
        <v>1</v>
      </c>
      <c r="I8" s="127" t="s">
        <v>21</v>
      </c>
      <c r="J8" s="128" t="s">
        <v>48</v>
      </c>
    </row>
    <row r="9" spans="2:10" ht="30.75">
      <c r="B9" s="120" t="s">
        <v>2</v>
      </c>
      <c r="C9" s="121" t="s">
        <v>61</v>
      </c>
      <c r="D9" s="122"/>
      <c r="E9" s="122" t="s">
        <v>14</v>
      </c>
      <c r="F9" s="122"/>
      <c r="G9" s="123"/>
      <c r="H9" s="123"/>
      <c r="I9" s="124"/>
      <c r="J9" s="125"/>
    </row>
    <row r="10" spans="2:10" ht="15">
      <c r="B10" s="32">
        <v>1</v>
      </c>
      <c r="C10" s="33" t="s">
        <v>3</v>
      </c>
      <c r="D10" s="22"/>
      <c r="E10" s="22"/>
      <c r="F10" s="22"/>
      <c r="G10" s="91"/>
      <c r="H10" s="91"/>
      <c r="I10" s="23"/>
      <c r="J10" s="94"/>
    </row>
    <row r="11" spans="2:10" ht="15">
      <c r="B11" s="34" t="s">
        <v>102</v>
      </c>
      <c r="C11" s="35" t="s">
        <v>103</v>
      </c>
      <c r="D11" s="22">
        <v>5</v>
      </c>
      <c r="E11" s="22">
        <v>250</v>
      </c>
      <c r="F11" s="22">
        <v>0</v>
      </c>
      <c r="G11" s="91">
        <f>(E11*100)/E60</f>
        <v>0.10204081632653061</v>
      </c>
      <c r="H11" s="91">
        <f>(E11*100)/E66</f>
        <v>0.10204081632653061</v>
      </c>
      <c r="I11" s="23">
        <v>0</v>
      </c>
      <c r="J11" s="94">
        <f>IF(E11&gt;0,I11*100/E11,0)</f>
        <v>0</v>
      </c>
    </row>
    <row r="12" spans="2:10" ht="15">
      <c r="B12" s="34" t="s">
        <v>104</v>
      </c>
      <c r="C12" s="35" t="s">
        <v>105</v>
      </c>
      <c r="D12" s="22">
        <v>0</v>
      </c>
      <c r="E12" s="22">
        <v>0</v>
      </c>
      <c r="F12" s="22">
        <v>0</v>
      </c>
      <c r="G12" s="91">
        <f>(E12*100)/E60</f>
        <v>0</v>
      </c>
      <c r="H12" s="91">
        <f>(E12*100)/E66</f>
        <v>0</v>
      </c>
      <c r="I12" s="23">
        <v>0</v>
      </c>
      <c r="J12" s="94">
        <f>IF(E12&gt;0,I12*100/E12,0)</f>
        <v>0</v>
      </c>
    </row>
    <row r="13" spans="2:10" ht="15">
      <c r="B13" s="34" t="s">
        <v>106</v>
      </c>
      <c r="C13" s="35" t="s">
        <v>107</v>
      </c>
      <c r="D13" s="22">
        <v>4</v>
      </c>
      <c r="E13" s="22">
        <v>85500</v>
      </c>
      <c r="F13" s="22">
        <v>85500</v>
      </c>
      <c r="G13" s="91">
        <f>(E13*100)/E60</f>
        <v>34.89795918367347</v>
      </c>
      <c r="H13" s="91">
        <f>(E13*100)/E66</f>
        <v>34.89795918367347</v>
      </c>
      <c r="I13" s="23">
        <v>0</v>
      </c>
      <c r="J13" s="94">
        <f>IF(E13&gt;0,I13*100/E13,0)</f>
        <v>0</v>
      </c>
    </row>
    <row r="14" spans="2:10" ht="15">
      <c r="B14" s="34" t="s">
        <v>108</v>
      </c>
      <c r="C14" s="35" t="s">
        <v>109</v>
      </c>
      <c r="D14" s="22">
        <v>0</v>
      </c>
      <c r="E14" s="22">
        <v>0</v>
      </c>
      <c r="F14" s="22">
        <v>0</v>
      </c>
      <c r="G14" s="91">
        <f>(E14*100)/E60</f>
        <v>0</v>
      </c>
      <c r="H14" s="91">
        <f>(E14*100)/E66</f>
        <v>0</v>
      </c>
      <c r="I14" s="23">
        <v>0</v>
      </c>
      <c r="J14" s="94">
        <f>IF(E14&gt;0,I14*100/E14,0)</f>
        <v>0</v>
      </c>
    </row>
    <row r="15" spans="2:10" ht="15">
      <c r="B15" s="34" t="s">
        <v>110</v>
      </c>
      <c r="C15" s="35" t="s">
        <v>111</v>
      </c>
      <c r="D15" s="22">
        <v>0</v>
      </c>
      <c r="E15" s="22">
        <v>0</v>
      </c>
      <c r="F15" s="22">
        <v>0</v>
      </c>
      <c r="G15" s="91">
        <f>(E15*100)/E60</f>
        <v>0</v>
      </c>
      <c r="H15" s="91">
        <f>(E15*100)/E66</f>
        <v>0</v>
      </c>
      <c r="I15" s="23">
        <v>0</v>
      </c>
      <c r="J15" s="94">
        <f>IF(E15&gt;0,I15*100/E15,0)</f>
        <v>0</v>
      </c>
    </row>
    <row r="16" spans="2:10" ht="15">
      <c r="B16" s="34"/>
      <c r="C16" s="35"/>
      <c r="D16" s="22"/>
      <c r="E16" s="22"/>
      <c r="F16" s="22"/>
      <c r="G16" s="91"/>
      <c r="H16" s="91"/>
      <c r="I16" s="23"/>
      <c r="J16" s="94"/>
    </row>
    <row r="17" spans="2:10" ht="15">
      <c r="B17" s="34"/>
      <c r="C17" s="35"/>
      <c r="D17" s="22"/>
      <c r="E17" s="22"/>
      <c r="F17" s="22"/>
      <c r="G17" s="91"/>
      <c r="H17" s="91"/>
      <c r="I17" s="23"/>
      <c r="J17" s="94"/>
    </row>
    <row r="18" spans="2:10" ht="14.25">
      <c r="B18" s="32"/>
      <c r="C18" s="33" t="s">
        <v>17</v>
      </c>
      <c r="D18" s="25">
        <f aca="true" t="shared" si="0" ref="D18:I18">SUM(D11:D17)</f>
        <v>9</v>
      </c>
      <c r="E18" s="25">
        <f t="shared" si="0"/>
        <v>85750</v>
      </c>
      <c r="F18" s="25">
        <f t="shared" si="0"/>
        <v>85500</v>
      </c>
      <c r="G18" s="92">
        <f t="shared" si="0"/>
        <v>35</v>
      </c>
      <c r="H18" s="92">
        <f t="shared" si="0"/>
        <v>35</v>
      </c>
      <c r="I18" s="23">
        <f t="shared" si="0"/>
        <v>0</v>
      </c>
      <c r="J18" s="94">
        <f>IF(E18&gt;0,I18*100/E18,0)</f>
        <v>0</v>
      </c>
    </row>
    <row r="19" spans="2:10" ht="15">
      <c r="B19" s="32"/>
      <c r="C19" s="35"/>
      <c r="D19" s="22"/>
      <c r="E19" s="22"/>
      <c r="F19" s="22"/>
      <c r="G19" s="91"/>
      <c r="H19" s="91"/>
      <c r="I19" s="23"/>
      <c r="J19" s="94"/>
    </row>
    <row r="20" spans="2:10" ht="15">
      <c r="B20" s="32">
        <v>2</v>
      </c>
      <c r="C20" s="33" t="s">
        <v>4</v>
      </c>
      <c r="D20" s="22"/>
      <c r="E20" s="22"/>
      <c r="F20" s="22"/>
      <c r="G20" s="91"/>
      <c r="H20" s="91"/>
      <c r="I20" s="23"/>
      <c r="J20" s="94"/>
    </row>
    <row r="21" spans="2:10" ht="15">
      <c r="B21" s="32" t="s">
        <v>102</v>
      </c>
      <c r="C21" s="33" t="s">
        <v>112</v>
      </c>
      <c r="D21" s="22">
        <v>0</v>
      </c>
      <c r="E21" s="22">
        <v>0</v>
      </c>
      <c r="F21" s="22">
        <v>0</v>
      </c>
      <c r="G21" s="91">
        <f>(E21*100)/E60</f>
        <v>0</v>
      </c>
      <c r="H21" s="91">
        <f>(E21*100)/E66</f>
        <v>0</v>
      </c>
      <c r="I21" s="23">
        <v>0</v>
      </c>
      <c r="J21" s="94">
        <f>IF(E21&gt;0,I21*100/E21,0)</f>
        <v>0</v>
      </c>
    </row>
    <row r="22" spans="2:10" ht="15">
      <c r="B22" s="32" t="s">
        <v>104</v>
      </c>
      <c r="C22" s="33" t="s">
        <v>113</v>
      </c>
      <c r="D22" s="22">
        <v>0</v>
      </c>
      <c r="E22" s="22">
        <v>0</v>
      </c>
      <c r="F22" s="22">
        <v>0</v>
      </c>
      <c r="G22" s="91">
        <f>(E22*100)/E60</f>
        <v>0</v>
      </c>
      <c r="H22" s="91">
        <f>(E22*100)/E66</f>
        <v>0</v>
      </c>
      <c r="I22" s="23">
        <v>0</v>
      </c>
      <c r="J22" s="94">
        <f>IF(E22&gt;0,I22*100/E22,0)</f>
        <v>0</v>
      </c>
    </row>
    <row r="23" spans="2:10" ht="15">
      <c r="B23" s="32" t="s">
        <v>106</v>
      </c>
      <c r="C23" s="33" t="s">
        <v>114</v>
      </c>
      <c r="D23" s="22">
        <v>0</v>
      </c>
      <c r="E23" s="22">
        <v>0</v>
      </c>
      <c r="F23" s="22">
        <v>0</v>
      </c>
      <c r="G23" s="91">
        <f>(E23*100)/E60</f>
        <v>0</v>
      </c>
      <c r="H23" s="91">
        <f>(E23*100)/E66</f>
        <v>0</v>
      </c>
      <c r="I23" s="23">
        <v>0</v>
      </c>
      <c r="J23" s="94">
        <f>IF(E23&gt;0,I23*100/E23,0)</f>
        <v>0</v>
      </c>
    </row>
    <row r="24" spans="2:10" ht="15">
      <c r="B24" s="32" t="s">
        <v>108</v>
      </c>
      <c r="C24" s="33" t="s">
        <v>115</v>
      </c>
      <c r="D24" s="22">
        <v>0</v>
      </c>
      <c r="E24" s="22">
        <v>0</v>
      </c>
      <c r="F24" s="22">
        <v>0</v>
      </c>
      <c r="G24" s="91">
        <f>(E24*100)/E60</f>
        <v>0</v>
      </c>
      <c r="H24" s="91">
        <f>(E24*100)/E66</f>
        <v>0</v>
      </c>
      <c r="I24" s="23">
        <v>0</v>
      </c>
      <c r="J24" s="94">
        <f>IF(E24&gt;0,I24*100/E24,0)</f>
        <v>0</v>
      </c>
    </row>
    <row r="25" spans="2:10" ht="15">
      <c r="B25" s="34"/>
      <c r="C25" s="35"/>
      <c r="D25" s="22"/>
      <c r="E25" s="22"/>
      <c r="F25" s="22"/>
      <c r="G25" s="91"/>
      <c r="H25" s="91"/>
      <c r="I25" s="23"/>
      <c r="J25" s="94"/>
    </row>
    <row r="26" spans="2:10" ht="15">
      <c r="B26" s="34"/>
      <c r="C26" s="35"/>
      <c r="D26" s="22"/>
      <c r="E26" s="22"/>
      <c r="F26" s="22"/>
      <c r="G26" s="91"/>
      <c r="H26" s="91"/>
      <c r="I26" s="23"/>
      <c r="J26" s="94"/>
    </row>
    <row r="27" spans="2:10" ht="14.25">
      <c r="B27" s="32"/>
      <c r="C27" s="33" t="s">
        <v>18</v>
      </c>
      <c r="D27" s="25">
        <f aca="true" t="shared" si="1" ref="D27:I27">SUM(D21:D26)</f>
        <v>0</v>
      </c>
      <c r="E27" s="25">
        <f t="shared" si="1"/>
        <v>0</v>
      </c>
      <c r="F27" s="25">
        <f t="shared" si="1"/>
        <v>0</v>
      </c>
      <c r="G27" s="92">
        <f t="shared" si="1"/>
        <v>0</v>
      </c>
      <c r="H27" s="92">
        <f t="shared" si="1"/>
        <v>0</v>
      </c>
      <c r="I27" s="23">
        <f t="shared" si="1"/>
        <v>0</v>
      </c>
      <c r="J27" s="94">
        <f>IF(E27&gt;0,I27*100/E27,0)</f>
        <v>0</v>
      </c>
    </row>
    <row r="28" spans="2:10" ht="15">
      <c r="B28" s="32"/>
      <c r="C28" s="33"/>
      <c r="D28" s="22"/>
      <c r="E28" s="22"/>
      <c r="F28" s="22"/>
      <c r="G28" s="91"/>
      <c r="H28" s="91"/>
      <c r="I28" s="23"/>
      <c r="J28" s="94"/>
    </row>
    <row r="29" spans="2:10" ht="42" customHeight="1">
      <c r="B29" s="24"/>
      <c r="C29" s="33" t="s">
        <v>85</v>
      </c>
      <c r="D29" s="25">
        <f>D18+D27</f>
        <v>9</v>
      </c>
      <c r="E29" s="25">
        <f>E18+E27</f>
        <v>85750</v>
      </c>
      <c r="F29" s="25">
        <f>F18+F27</f>
        <v>85500</v>
      </c>
      <c r="G29" s="92">
        <f>(E29*100)/E60</f>
        <v>35</v>
      </c>
      <c r="H29" s="92">
        <f>(E29*100)/E66</f>
        <v>35</v>
      </c>
      <c r="I29" s="23">
        <f>I18+I27</f>
        <v>0</v>
      </c>
      <c r="J29" s="94">
        <f>IF(E29&gt;0,I29*100/E29,0)</f>
        <v>0</v>
      </c>
    </row>
    <row r="30" spans="2:10" ht="15">
      <c r="B30" s="24"/>
      <c r="C30" s="33"/>
      <c r="D30" s="22"/>
      <c r="E30" s="22"/>
      <c r="F30" s="22"/>
      <c r="G30" s="91"/>
      <c r="H30" s="91"/>
      <c r="I30" s="23"/>
      <c r="J30" s="94"/>
    </row>
    <row r="31" spans="2:10" ht="15">
      <c r="B31" s="32" t="s">
        <v>6</v>
      </c>
      <c r="C31" s="33" t="s">
        <v>12</v>
      </c>
      <c r="D31" s="22"/>
      <c r="E31" s="22"/>
      <c r="F31" s="22"/>
      <c r="G31" s="91"/>
      <c r="H31" s="91"/>
      <c r="I31" s="23"/>
      <c r="J31" s="94"/>
    </row>
    <row r="32" spans="2:10" ht="15">
      <c r="B32" s="32">
        <v>1</v>
      </c>
      <c r="C32" s="33" t="s">
        <v>5</v>
      </c>
      <c r="D32" s="22"/>
      <c r="E32" s="22"/>
      <c r="F32" s="22"/>
      <c r="G32" s="91"/>
      <c r="H32" s="91"/>
      <c r="I32" s="23"/>
      <c r="J32" s="94"/>
    </row>
    <row r="33" spans="2:10" ht="15">
      <c r="B33" s="32" t="s">
        <v>102</v>
      </c>
      <c r="C33" s="33" t="s">
        <v>116</v>
      </c>
      <c r="D33" s="22">
        <v>0</v>
      </c>
      <c r="E33" s="22">
        <v>0</v>
      </c>
      <c r="F33" s="22">
        <v>0</v>
      </c>
      <c r="G33" s="91">
        <f>(E33*100)/E60</f>
        <v>0</v>
      </c>
      <c r="H33" s="91">
        <f>(E33*100)/E66</f>
        <v>0</v>
      </c>
      <c r="I33" s="23"/>
      <c r="J33" s="94"/>
    </row>
    <row r="34" spans="2:10" ht="15">
      <c r="B34" s="32" t="s">
        <v>104</v>
      </c>
      <c r="C34" s="33" t="s">
        <v>117</v>
      </c>
      <c r="D34" s="22">
        <v>0</v>
      </c>
      <c r="E34" s="22">
        <v>0</v>
      </c>
      <c r="F34" s="22">
        <v>0</v>
      </c>
      <c r="G34" s="91">
        <f>(E34*100)/E60</f>
        <v>0</v>
      </c>
      <c r="H34" s="91">
        <f>(E34*100)/E66</f>
        <v>0</v>
      </c>
      <c r="I34" s="23"/>
      <c r="J34" s="94"/>
    </row>
    <row r="35" spans="2:10" ht="15">
      <c r="B35" s="32" t="s">
        <v>106</v>
      </c>
      <c r="C35" s="33" t="s">
        <v>118</v>
      </c>
      <c r="D35" s="22">
        <v>0</v>
      </c>
      <c r="E35" s="22">
        <v>0</v>
      </c>
      <c r="F35" s="22">
        <v>0</v>
      </c>
      <c r="G35" s="91">
        <f>(E35*100)/E60</f>
        <v>0</v>
      </c>
      <c r="H35" s="91">
        <f>(E35*100)/E66</f>
        <v>0</v>
      </c>
      <c r="I35" s="23"/>
      <c r="J35" s="94"/>
    </row>
    <row r="36" spans="2:10" ht="15">
      <c r="B36" s="32" t="s">
        <v>108</v>
      </c>
      <c r="C36" s="33" t="s">
        <v>119</v>
      </c>
      <c r="D36" s="22">
        <v>0</v>
      </c>
      <c r="E36" s="22">
        <v>0</v>
      </c>
      <c r="F36" s="22">
        <v>0</v>
      </c>
      <c r="G36" s="91">
        <f>(E36*100)/E60</f>
        <v>0</v>
      </c>
      <c r="H36" s="91">
        <f>(E36*100)/E66</f>
        <v>0</v>
      </c>
      <c r="I36" s="23"/>
      <c r="J36" s="94"/>
    </row>
    <row r="37" spans="2:10" ht="15">
      <c r="B37" s="32" t="s">
        <v>110</v>
      </c>
      <c r="C37" s="33" t="s">
        <v>120</v>
      </c>
      <c r="D37" s="22">
        <v>0</v>
      </c>
      <c r="E37" s="22">
        <v>0</v>
      </c>
      <c r="F37" s="22">
        <v>0</v>
      </c>
      <c r="G37" s="91">
        <f>(E37*100)/E60</f>
        <v>0</v>
      </c>
      <c r="H37" s="91">
        <f>(E37*100)/E66</f>
        <v>0</v>
      </c>
      <c r="I37" s="23"/>
      <c r="J37" s="94"/>
    </row>
    <row r="38" spans="2:10" ht="15">
      <c r="B38" s="32" t="s">
        <v>121</v>
      </c>
      <c r="C38" s="33" t="s">
        <v>122</v>
      </c>
      <c r="D38" s="22">
        <v>0</v>
      </c>
      <c r="E38" s="22">
        <v>0</v>
      </c>
      <c r="F38" s="22">
        <v>0</v>
      </c>
      <c r="G38" s="91">
        <f>(E38*100)/E60</f>
        <v>0</v>
      </c>
      <c r="H38" s="91">
        <f>(E38*100)/E66</f>
        <v>0</v>
      </c>
      <c r="I38" s="23"/>
      <c r="J38" s="94"/>
    </row>
    <row r="39" spans="2:10" ht="15">
      <c r="B39" s="32" t="s">
        <v>123</v>
      </c>
      <c r="C39" s="33" t="s">
        <v>124</v>
      </c>
      <c r="D39" s="22">
        <v>0</v>
      </c>
      <c r="E39" s="22">
        <v>0</v>
      </c>
      <c r="F39" s="22">
        <v>0</v>
      </c>
      <c r="G39" s="91">
        <f>(E39*100)/E60</f>
        <v>0</v>
      </c>
      <c r="H39" s="91">
        <f>(E39*100)/E66</f>
        <v>0</v>
      </c>
      <c r="I39" s="23"/>
      <c r="J39" s="94"/>
    </row>
    <row r="40" spans="2:10" ht="15">
      <c r="B40" s="32" t="s">
        <v>125</v>
      </c>
      <c r="C40" s="33" t="s">
        <v>126</v>
      </c>
      <c r="D40" s="22">
        <v>0</v>
      </c>
      <c r="E40" s="22">
        <v>0</v>
      </c>
      <c r="F40" s="22">
        <v>0</v>
      </c>
      <c r="G40" s="91">
        <f>(E40*100)/E60</f>
        <v>0</v>
      </c>
      <c r="H40" s="91">
        <f>(E40*100)/E66</f>
        <v>0</v>
      </c>
      <c r="I40" s="23"/>
      <c r="J40" s="94"/>
    </row>
    <row r="41" spans="2:10" ht="15">
      <c r="B41" s="34"/>
      <c r="C41" s="35"/>
      <c r="D41" s="22"/>
      <c r="E41" s="22"/>
      <c r="F41" s="22"/>
      <c r="G41" s="91"/>
      <c r="H41" s="91"/>
      <c r="I41" s="23"/>
      <c r="J41" s="94"/>
    </row>
    <row r="42" spans="2:10" ht="15">
      <c r="B42" s="34"/>
      <c r="C42" s="35"/>
      <c r="D42" s="22"/>
      <c r="E42" s="22"/>
      <c r="F42" s="22"/>
      <c r="G42" s="91"/>
      <c r="H42" s="91"/>
      <c r="I42" s="23"/>
      <c r="J42" s="94"/>
    </row>
    <row r="43" spans="2:10" ht="15">
      <c r="B43" s="24"/>
      <c r="C43" s="33" t="s">
        <v>7</v>
      </c>
      <c r="D43" s="25">
        <f>SUM(D33:D42)</f>
        <v>0</v>
      </c>
      <c r="E43" s="25">
        <f>SUM(E33:E42)</f>
        <v>0</v>
      </c>
      <c r="F43" s="25">
        <f>SUM(F33:F42)</f>
        <v>0</v>
      </c>
      <c r="G43" s="92">
        <f>SUM(G33:G42)</f>
        <v>0</v>
      </c>
      <c r="H43" s="92">
        <f>SUM(H33:H42)</f>
        <v>0</v>
      </c>
      <c r="I43" s="23"/>
      <c r="J43" s="94"/>
    </row>
    <row r="44" spans="2:10" ht="15">
      <c r="B44" s="24"/>
      <c r="C44" s="33"/>
      <c r="D44" s="25"/>
      <c r="E44" s="25"/>
      <c r="F44" s="25"/>
      <c r="G44" s="92"/>
      <c r="H44" s="92"/>
      <c r="I44" s="23"/>
      <c r="J44" s="94"/>
    </row>
    <row r="45" spans="2:10" ht="15">
      <c r="B45" s="24"/>
      <c r="C45" s="33"/>
      <c r="D45" s="22"/>
      <c r="E45" s="22"/>
      <c r="F45" s="22"/>
      <c r="G45" s="91"/>
      <c r="H45" s="91"/>
      <c r="I45" s="23"/>
      <c r="J45" s="94"/>
    </row>
    <row r="46" spans="2:10" ht="15">
      <c r="B46" s="32" t="s">
        <v>15</v>
      </c>
      <c r="C46" s="33" t="s">
        <v>8</v>
      </c>
      <c r="D46" s="22"/>
      <c r="E46" s="22"/>
      <c r="F46" s="22"/>
      <c r="G46" s="91"/>
      <c r="H46" s="91"/>
      <c r="I46" s="23"/>
      <c r="J46" s="94"/>
    </row>
    <row r="47" spans="2:10" ht="15">
      <c r="B47" s="32" t="s">
        <v>102</v>
      </c>
      <c r="C47" s="33" t="s">
        <v>107</v>
      </c>
      <c r="D47" s="22">
        <v>46</v>
      </c>
      <c r="E47" s="22">
        <v>153050</v>
      </c>
      <c r="F47" s="22">
        <v>127100</v>
      </c>
      <c r="G47" s="91">
        <f>(E47*100)/E60</f>
        <v>62.46938775510204</v>
      </c>
      <c r="H47" s="91">
        <f>(E47*100)/E66</f>
        <v>62.46938775510204</v>
      </c>
      <c r="I47" s="23"/>
      <c r="J47" s="94"/>
    </row>
    <row r="48" spans="2:10" ht="15">
      <c r="B48" s="32"/>
      <c r="C48" s="33" t="s">
        <v>127</v>
      </c>
      <c r="D48" s="22"/>
      <c r="E48" s="22"/>
      <c r="F48" s="22"/>
      <c r="G48" s="91"/>
      <c r="H48" s="91"/>
      <c r="I48" s="23"/>
      <c r="J48" s="94"/>
    </row>
    <row r="49" spans="2:10" ht="15">
      <c r="B49" s="32"/>
      <c r="C49" s="33" t="s">
        <v>128</v>
      </c>
      <c r="D49" s="22">
        <v>70</v>
      </c>
      <c r="E49" s="22">
        <v>6200</v>
      </c>
      <c r="F49" s="22">
        <v>2000</v>
      </c>
      <c r="G49" s="91">
        <f>(E49*100)/E60</f>
        <v>2.5306122448979593</v>
      </c>
      <c r="H49" s="91">
        <f>(E49*100)/E66</f>
        <v>2.5306122448979593</v>
      </c>
      <c r="I49" s="23"/>
      <c r="J49" s="94"/>
    </row>
    <row r="50" spans="2:10" ht="15">
      <c r="B50" s="32"/>
      <c r="C50" s="33" t="s">
        <v>129</v>
      </c>
      <c r="D50" s="22">
        <v>0</v>
      </c>
      <c r="E50" s="22">
        <v>0</v>
      </c>
      <c r="F50" s="22">
        <v>0</v>
      </c>
      <c r="G50" s="91">
        <f>(E50*100)/E60</f>
        <v>0</v>
      </c>
      <c r="H50" s="91">
        <f>(E50*100)/E66</f>
        <v>0</v>
      </c>
      <c r="I50" s="23"/>
      <c r="J50" s="94"/>
    </row>
    <row r="51" spans="2:10" ht="15">
      <c r="B51" s="32" t="s">
        <v>106</v>
      </c>
      <c r="C51" s="33" t="s">
        <v>130</v>
      </c>
      <c r="D51" s="22">
        <v>0</v>
      </c>
      <c r="E51" s="22">
        <v>0</v>
      </c>
      <c r="F51" s="22">
        <v>0</v>
      </c>
      <c r="G51" s="91">
        <f>(E51*100)/E60</f>
        <v>0</v>
      </c>
      <c r="H51" s="91">
        <f>(E51*100)/E66</f>
        <v>0</v>
      </c>
      <c r="I51" s="23"/>
      <c r="J51" s="94"/>
    </row>
    <row r="52" spans="2:10" ht="15">
      <c r="B52" s="32"/>
      <c r="C52" s="33" t="s">
        <v>131</v>
      </c>
      <c r="D52" s="22">
        <v>0</v>
      </c>
      <c r="E52" s="22">
        <v>0</v>
      </c>
      <c r="F52" s="22">
        <v>0</v>
      </c>
      <c r="G52" s="91">
        <f>(E52*100)/E60</f>
        <v>0</v>
      </c>
      <c r="H52" s="91">
        <f>(E52*100)/E66</f>
        <v>0</v>
      </c>
      <c r="I52" s="23"/>
      <c r="J52" s="94"/>
    </row>
    <row r="53" spans="2:10" ht="15">
      <c r="B53" s="32"/>
      <c r="C53" s="33" t="s">
        <v>132</v>
      </c>
      <c r="D53" s="22">
        <v>0</v>
      </c>
      <c r="E53" s="22">
        <v>0</v>
      </c>
      <c r="F53" s="22">
        <v>0</v>
      </c>
      <c r="G53" s="91">
        <f>(E53*100)/E60</f>
        <v>0</v>
      </c>
      <c r="H53" s="91">
        <f>(E53*100)/E66</f>
        <v>0</v>
      </c>
      <c r="I53" s="23"/>
      <c r="J53" s="94"/>
    </row>
    <row r="54" spans="2:10" ht="15">
      <c r="B54" s="34"/>
      <c r="C54" s="35"/>
      <c r="D54" s="22"/>
      <c r="E54" s="22"/>
      <c r="F54" s="22"/>
      <c r="G54" s="91"/>
      <c r="H54" s="91"/>
      <c r="I54" s="23"/>
      <c r="J54" s="94"/>
    </row>
    <row r="55" spans="2:10" ht="15">
      <c r="B55" s="34"/>
      <c r="C55" s="35"/>
      <c r="D55" s="22"/>
      <c r="E55" s="22"/>
      <c r="F55" s="22"/>
      <c r="G55" s="91"/>
      <c r="H55" s="91"/>
      <c r="I55" s="23"/>
      <c r="J55" s="94"/>
    </row>
    <row r="56" spans="2:10" ht="14.25">
      <c r="B56" s="21"/>
      <c r="C56" s="33" t="s">
        <v>9</v>
      </c>
      <c r="D56" s="25">
        <f>SUM(D47:D55)</f>
        <v>116</v>
      </c>
      <c r="E56" s="25">
        <f>SUM(E47:E55)</f>
        <v>159250</v>
      </c>
      <c r="F56" s="25">
        <f>SUM(F47:F55)</f>
        <v>129100</v>
      </c>
      <c r="G56" s="92">
        <f>SUM(G47:G55)</f>
        <v>65</v>
      </c>
      <c r="H56" s="92">
        <f>SUM(H47:H55)</f>
        <v>65</v>
      </c>
      <c r="I56" s="26"/>
      <c r="J56" s="95"/>
    </row>
    <row r="57" spans="2:10" ht="15">
      <c r="B57" s="21"/>
      <c r="C57" s="33"/>
      <c r="D57" s="22"/>
      <c r="E57" s="22"/>
      <c r="F57" s="22"/>
      <c r="G57" s="91"/>
      <c r="H57" s="91"/>
      <c r="I57" s="26"/>
      <c r="J57" s="95"/>
    </row>
    <row r="58" spans="2:10" ht="14.25">
      <c r="B58" s="27" t="s">
        <v>6</v>
      </c>
      <c r="C58" s="33" t="s">
        <v>86</v>
      </c>
      <c r="D58" s="25">
        <f>D43+D56</f>
        <v>116</v>
      </c>
      <c r="E58" s="25">
        <f>E43+E56</f>
        <v>159250</v>
      </c>
      <c r="F58" s="25">
        <f>F43+F56</f>
        <v>129100</v>
      </c>
      <c r="G58" s="92">
        <f>G43+G56</f>
        <v>65</v>
      </c>
      <c r="H58" s="92">
        <f>H43+H56</f>
        <v>65</v>
      </c>
      <c r="I58" s="26"/>
      <c r="J58" s="95"/>
    </row>
    <row r="59" spans="2:10" ht="15">
      <c r="B59" s="21"/>
      <c r="C59" s="33"/>
      <c r="D59" s="22"/>
      <c r="E59" s="22"/>
      <c r="F59" s="22"/>
      <c r="G59" s="91"/>
      <c r="H59" s="91"/>
      <c r="I59" s="26"/>
      <c r="J59" s="95"/>
    </row>
    <row r="60" spans="2:10" ht="14.25">
      <c r="B60" s="21"/>
      <c r="C60" s="33" t="s">
        <v>10</v>
      </c>
      <c r="D60" s="25">
        <f>D29+D58</f>
        <v>125</v>
      </c>
      <c r="E60" s="25">
        <f>E29+E58</f>
        <v>245000</v>
      </c>
      <c r="F60" s="25">
        <f>F29+F58</f>
        <v>214600</v>
      </c>
      <c r="G60" s="92"/>
      <c r="H60" s="92">
        <f>H29+H58</f>
        <v>100</v>
      </c>
      <c r="I60" s="26">
        <f>I29+I58</f>
        <v>0</v>
      </c>
      <c r="J60" s="95">
        <f>IF(E60&gt;0,I60*100/E60,0)</f>
        <v>0</v>
      </c>
    </row>
    <row r="61" spans="2:10" ht="15">
      <c r="B61" s="21"/>
      <c r="C61" s="33"/>
      <c r="D61" s="22"/>
      <c r="E61" s="22"/>
      <c r="F61" s="22"/>
      <c r="G61" s="91"/>
      <c r="H61" s="91"/>
      <c r="I61" s="26"/>
      <c r="J61" s="95"/>
    </row>
    <row r="62" spans="2:10" ht="28.5">
      <c r="B62" s="32" t="s">
        <v>11</v>
      </c>
      <c r="C62" s="33" t="s">
        <v>81</v>
      </c>
      <c r="D62" s="25"/>
      <c r="E62" s="25"/>
      <c r="F62" s="25"/>
      <c r="G62" s="92"/>
      <c r="H62" s="92"/>
      <c r="I62" s="23"/>
      <c r="J62" s="94"/>
    </row>
    <row r="63" spans="2:10" ht="19.5" customHeight="1">
      <c r="B63" s="32"/>
      <c r="C63" s="33" t="s">
        <v>83</v>
      </c>
      <c r="D63" s="25">
        <v>0</v>
      </c>
      <c r="E63" s="25">
        <v>0</v>
      </c>
      <c r="F63" s="25">
        <v>0</v>
      </c>
      <c r="G63" s="92"/>
      <c r="H63" s="92">
        <f>(E63*100)/E66</f>
        <v>0</v>
      </c>
      <c r="I63" s="23"/>
      <c r="J63" s="94"/>
    </row>
    <row r="64" spans="2:10" ht="17.25" customHeight="1">
      <c r="B64" s="32"/>
      <c r="C64" s="33" t="s">
        <v>84</v>
      </c>
      <c r="D64" s="25">
        <v>0</v>
      </c>
      <c r="E64" s="25">
        <v>0</v>
      </c>
      <c r="F64" s="25">
        <v>0</v>
      </c>
      <c r="G64" s="92"/>
      <c r="H64" s="92">
        <f>(E64*100)/E66</f>
        <v>0</v>
      </c>
      <c r="I64" s="23"/>
      <c r="J64" s="94"/>
    </row>
    <row r="65" spans="2:10" ht="15">
      <c r="B65" s="34"/>
      <c r="C65" s="33"/>
      <c r="D65" s="25"/>
      <c r="E65" s="25"/>
      <c r="F65" s="25"/>
      <c r="G65" s="92"/>
      <c r="H65" s="92"/>
      <c r="I65" s="23"/>
      <c r="J65" s="94"/>
    </row>
    <row r="66" spans="2:10" ht="15.75">
      <c r="B66" s="28"/>
      <c r="C66" s="29" t="s">
        <v>13</v>
      </c>
      <c r="D66" s="30">
        <f>D60+D63+D64</f>
        <v>125</v>
      </c>
      <c r="E66" s="30">
        <f>E60+E63+E64</f>
        <v>245000</v>
      </c>
      <c r="F66" s="30">
        <f>F60+F63+F64</f>
        <v>214600</v>
      </c>
      <c r="G66" s="93"/>
      <c r="H66" s="93">
        <f>H60+H63+H64</f>
        <v>100</v>
      </c>
      <c r="I66" s="31">
        <f>I60+I63+I64</f>
        <v>0</v>
      </c>
      <c r="J66" s="93">
        <f>IF(E66&gt;0,I66*100/E66,0)</f>
        <v>0</v>
      </c>
    </row>
  </sheetData>
  <sheetProtection password="814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>
      <c r="A1" s="11" t="s">
        <v>44</v>
      </c>
      <c r="B1" s="11" t="s">
        <v>45</v>
      </c>
    </row>
    <row r="2" spans="1:2" ht="45">
      <c r="A2" s="12">
        <v>1</v>
      </c>
      <c r="B2" s="13" t="s">
        <v>46</v>
      </c>
    </row>
    <row r="3" spans="1:2" ht="30.75" customHeight="1">
      <c r="A3" s="14"/>
      <c r="B3" s="14"/>
    </row>
    <row r="4" spans="1:2" ht="30.75" customHeight="1">
      <c r="A4" s="14"/>
      <c r="B4" s="14"/>
    </row>
    <row r="5" spans="1:2" ht="30.75" customHeight="1">
      <c r="A5" s="14"/>
      <c r="B5" s="14"/>
    </row>
    <row r="6" spans="1:2" ht="30.75" customHeight="1">
      <c r="A6" s="14"/>
      <c r="B6" s="14"/>
    </row>
    <row r="7" spans="1:2" ht="30.75" customHeight="1">
      <c r="A7" s="14"/>
      <c r="B7" s="14"/>
    </row>
    <row r="8" spans="1:2" ht="30.75" customHeight="1">
      <c r="A8" s="14"/>
      <c r="B8" s="14"/>
    </row>
    <row r="9" spans="1:2" ht="30.75" customHeight="1">
      <c r="A9" s="14"/>
      <c r="B9" s="14"/>
    </row>
    <row r="10" spans="1:2" ht="30.75" customHeight="1">
      <c r="A10" s="14"/>
      <c r="B10" s="14"/>
    </row>
  </sheetData>
  <sheetProtection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zoomScale="75" zoomScaleNormal="75" zoomScalePageLayoutView="0" workbookViewId="0" topLeftCell="B1">
      <selection activeCell="D17" sqref="D17"/>
    </sheetView>
  </sheetViews>
  <sheetFormatPr defaultColWidth="2.28125" defaultRowHeight="12.75"/>
  <cols>
    <col min="1" max="1" width="0" style="42" hidden="1" customWidth="1"/>
    <col min="2" max="2" width="13.57421875" style="44" customWidth="1"/>
    <col min="3" max="3" width="15.28125" style="45" customWidth="1"/>
    <col min="4" max="4" width="54.00390625" style="42" customWidth="1"/>
    <col min="5" max="5" width="15.7109375" style="42" customWidth="1"/>
    <col min="6" max="6" width="14.7109375" style="43" customWidth="1"/>
    <col min="7" max="7" width="15.57421875" style="42" customWidth="1"/>
    <col min="8" max="8" width="12.421875" style="43" customWidth="1"/>
    <col min="9" max="9" width="14.00390625" style="43" bestFit="1" customWidth="1"/>
    <col min="10" max="10" width="13.57421875" style="101" customWidth="1"/>
    <col min="11" max="11" width="13.57421875" style="43" customWidth="1"/>
    <col min="12" max="12" width="13.57421875" style="101" customWidth="1"/>
    <col min="13" max="13" width="13.57421875" style="43" customWidth="1"/>
    <col min="14" max="14" width="17.140625" style="43" customWidth="1"/>
    <col min="15" max="15" width="1.7109375" style="43" hidden="1" customWidth="1"/>
    <col min="16" max="16" width="13.8515625" style="42" hidden="1" customWidth="1"/>
    <col min="17" max="254" width="0" style="42" hidden="1" customWidth="1"/>
    <col min="255" max="255" width="0" style="46" hidden="1" customWidth="1"/>
    <col min="256" max="16384" width="2.28125" style="115" customWidth="1"/>
  </cols>
  <sheetData>
    <row r="1" spans="2:15" s="154" customFormat="1" ht="20.25">
      <c r="B1" s="155" t="s">
        <v>23</v>
      </c>
      <c r="C1" s="159" t="s">
        <v>95</v>
      </c>
      <c r="D1" s="159"/>
      <c r="E1" s="159"/>
      <c r="F1" s="159"/>
      <c r="G1" s="159"/>
      <c r="H1" s="159"/>
      <c r="I1" s="157"/>
      <c r="J1" s="158"/>
      <c r="K1" s="157"/>
      <c r="L1" s="158"/>
      <c r="M1" s="157"/>
      <c r="N1" s="157"/>
      <c r="O1" s="157"/>
    </row>
    <row r="2" spans="1:255" ht="15.75">
      <c r="A2" s="115"/>
      <c r="B2" s="135"/>
      <c r="C2" s="136"/>
      <c r="D2" s="116"/>
      <c r="E2" s="131"/>
      <c r="F2" s="132"/>
      <c r="G2" s="133"/>
      <c r="H2" s="132"/>
      <c r="I2" s="132"/>
      <c r="J2" s="134"/>
      <c r="K2" s="132"/>
      <c r="L2" s="134"/>
      <c r="M2" s="132"/>
      <c r="N2" s="132"/>
      <c r="O2" s="132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16.5" thickBot="1">
      <c r="A3" s="115"/>
      <c r="B3" s="135"/>
      <c r="C3" s="137"/>
      <c r="D3" s="116"/>
      <c r="E3" s="131"/>
      <c r="F3" s="132"/>
      <c r="G3" s="133"/>
      <c r="H3" s="132"/>
      <c r="I3" s="132"/>
      <c r="J3" s="134"/>
      <c r="K3" s="132"/>
      <c r="L3" s="134"/>
      <c r="M3" s="132"/>
      <c r="N3" s="132"/>
      <c r="O3" s="132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43.5" customHeight="1">
      <c r="A4" s="129"/>
      <c r="B4" s="217" t="s">
        <v>19</v>
      </c>
      <c r="C4" s="226" t="s">
        <v>55</v>
      </c>
      <c r="D4" s="224" t="s">
        <v>20</v>
      </c>
      <c r="E4" s="214" t="s">
        <v>49</v>
      </c>
      <c r="F4" s="223"/>
      <c r="G4" s="219" t="s">
        <v>51</v>
      </c>
      <c r="H4" s="228"/>
      <c r="I4" s="220"/>
      <c r="J4" s="219" t="s">
        <v>88</v>
      </c>
      <c r="K4" s="220"/>
      <c r="L4" s="219" t="s">
        <v>87</v>
      </c>
      <c r="M4" s="220"/>
      <c r="N4" s="221" t="s">
        <v>93</v>
      </c>
      <c r="O4" s="13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129"/>
    </row>
    <row r="5" spans="1:15" ht="138.75" customHeight="1" thickBot="1">
      <c r="A5" s="46"/>
      <c r="B5" s="218"/>
      <c r="C5" s="227"/>
      <c r="D5" s="225"/>
      <c r="E5" s="39" t="s">
        <v>50</v>
      </c>
      <c r="F5" s="97" t="s">
        <v>54</v>
      </c>
      <c r="G5" s="98" t="s">
        <v>52</v>
      </c>
      <c r="H5" s="40" t="s">
        <v>53</v>
      </c>
      <c r="I5" s="41" t="s">
        <v>96</v>
      </c>
      <c r="J5" s="96" t="s">
        <v>89</v>
      </c>
      <c r="K5" s="41" t="s">
        <v>90</v>
      </c>
      <c r="L5" s="96" t="s">
        <v>91</v>
      </c>
      <c r="M5" s="41" t="s">
        <v>92</v>
      </c>
      <c r="N5" s="222"/>
      <c r="O5" s="47"/>
    </row>
    <row r="6" spans="2:14" ht="15">
      <c r="B6" s="48">
        <v>1</v>
      </c>
      <c r="C6" s="49" t="s">
        <v>159</v>
      </c>
      <c r="D6" s="50" t="s">
        <v>160</v>
      </c>
      <c r="E6" s="50">
        <v>24500</v>
      </c>
      <c r="F6" s="51">
        <f>(E6*100)/'New Format'!E66</f>
        <v>10</v>
      </c>
      <c r="G6" s="50">
        <v>0</v>
      </c>
      <c r="H6" s="51">
        <f aca="true" t="shared" si="0" ref="H6:H14">IF(G6&gt;0,G6*100/E6,0)</f>
        <v>0</v>
      </c>
      <c r="I6" s="51">
        <f>(G6*100)/'New Format'!E66</f>
        <v>0</v>
      </c>
      <c r="J6" s="100">
        <v>0</v>
      </c>
      <c r="K6" s="51">
        <v>0</v>
      </c>
      <c r="L6" s="100">
        <v>0</v>
      </c>
      <c r="M6" s="51">
        <v>0</v>
      </c>
      <c r="N6" s="51">
        <v>10</v>
      </c>
    </row>
    <row r="7" spans="2:14" ht="15">
      <c r="B7" s="44">
        <v>2</v>
      </c>
      <c r="C7" s="45" t="s">
        <v>161</v>
      </c>
      <c r="D7" s="42" t="s">
        <v>162</v>
      </c>
      <c r="E7" s="42">
        <v>24500</v>
      </c>
      <c r="F7" s="43">
        <f>(E7*100)/'New Format'!E66</f>
        <v>10</v>
      </c>
      <c r="G7" s="42">
        <v>0</v>
      </c>
      <c r="H7" s="43">
        <f t="shared" si="0"/>
        <v>0</v>
      </c>
      <c r="I7" s="43">
        <f>(G7*100)/'New Format'!E66</f>
        <v>0</v>
      </c>
      <c r="J7" s="101">
        <v>0</v>
      </c>
      <c r="K7" s="43">
        <v>0</v>
      </c>
      <c r="L7" s="101">
        <v>0</v>
      </c>
      <c r="M7" s="43">
        <v>0</v>
      </c>
      <c r="N7" s="43">
        <v>10</v>
      </c>
    </row>
    <row r="8" spans="2:14" ht="15">
      <c r="B8" s="44">
        <v>3</v>
      </c>
      <c r="C8" s="45" t="s">
        <v>163</v>
      </c>
      <c r="D8" s="42" t="s">
        <v>164</v>
      </c>
      <c r="E8" s="42">
        <v>24500</v>
      </c>
      <c r="F8" s="43">
        <f>(E8*100)/'New Format'!E66</f>
        <v>10</v>
      </c>
      <c r="G8" s="42">
        <v>0</v>
      </c>
      <c r="H8" s="43">
        <f t="shared" si="0"/>
        <v>0</v>
      </c>
      <c r="I8" s="43">
        <f>(G8*100)/'New Format'!E66</f>
        <v>0</v>
      </c>
      <c r="J8" s="101">
        <v>0</v>
      </c>
      <c r="K8" s="43">
        <v>0</v>
      </c>
      <c r="L8" s="101">
        <v>0</v>
      </c>
      <c r="M8" s="43">
        <v>0</v>
      </c>
      <c r="N8" s="43">
        <v>10</v>
      </c>
    </row>
    <row r="9" spans="2:14" ht="15">
      <c r="B9" s="44">
        <v>4</v>
      </c>
      <c r="C9" s="45" t="s">
        <v>165</v>
      </c>
      <c r="D9" s="42" t="s">
        <v>166</v>
      </c>
      <c r="E9" s="42">
        <v>12000</v>
      </c>
      <c r="F9" s="43">
        <f>(E9*100)/'New Format'!E66</f>
        <v>4.8979591836734695</v>
      </c>
      <c r="G9" s="42">
        <v>0</v>
      </c>
      <c r="H9" s="43">
        <f t="shared" si="0"/>
        <v>0</v>
      </c>
      <c r="I9" s="43">
        <f>(G9*100)/'New Format'!E66</f>
        <v>0</v>
      </c>
      <c r="J9" s="101">
        <v>0</v>
      </c>
      <c r="K9" s="43">
        <v>0</v>
      </c>
      <c r="L9" s="101">
        <v>0</v>
      </c>
      <c r="M9" s="43">
        <v>0</v>
      </c>
      <c r="N9" s="43">
        <v>4.898</v>
      </c>
    </row>
    <row r="10" spans="2:14" ht="15">
      <c r="B10" s="44">
        <v>5</v>
      </c>
      <c r="C10" s="45" t="s">
        <v>167</v>
      </c>
      <c r="D10" s="42" t="s">
        <v>168</v>
      </c>
      <c r="E10" s="42">
        <v>50</v>
      </c>
      <c r="F10" s="43">
        <f>(E10*100)/'New Format'!E66</f>
        <v>0.02040816326530612</v>
      </c>
      <c r="G10" s="42">
        <v>0</v>
      </c>
      <c r="H10" s="43">
        <f t="shared" si="0"/>
        <v>0</v>
      </c>
      <c r="I10" s="43">
        <f>(G10*100)/'New Format'!E66</f>
        <v>0</v>
      </c>
      <c r="J10" s="101">
        <v>0</v>
      </c>
      <c r="K10" s="43">
        <v>0</v>
      </c>
      <c r="L10" s="101">
        <v>0</v>
      </c>
      <c r="M10" s="43">
        <v>0</v>
      </c>
      <c r="N10" s="43">
        <v>0.02</v>
      </c>
    </row>
    <row r="11" spans="2:14" ht="15">
      <c r="B11" s="44">
        <v>6</v>
      </c>
      <c r="C11" s="45" t="s">
        <v>169</v>
      </c>
      <c r="D11" s="42" t="s">
        <v>170</v>
      </c>
      <c r="E11" s="42">
        <v>50</v>
      </c>
      <c r="F11" s="43">
        <f>(E11*100)/'New Format'!E66</f>
        <v>0.02040816326530612</v>
      </c>
      <c r="G11" s="42">
        <v>0</v>
      </c>
      <c r="H11" s="43">
        <f t="shared" si="0"/>
        <v>0</v>
      </c>
      <c r="I11" s="43">
        <f>(G11*100)/'New Format'!E66</f>
        <v>0</v>
      </c>
      <c r="J11" s="101">
        <v>0</v>
      </c>
      <c r="K11" s="43">
        <v>0</v>
      </c>
      <c r="L11" s="101">
        <v>0</v>
      </c>
      <c r="M11" s="43">
        <v>0</v>
      </c>
      <c r="N11" s="43">
        <v>0.02</v>
      </c>
    </row>
    <row r="12" spans="2:14" ht="15">
      <c r="B12" s="44">
        <v>7</v>
      </c>
      <c r="C12" s="45" t="s">
        <v>171</v>
      </c>
      <c r="D12" s="42" t="s">
        <v>172</v>
      </c>
      <c r="E12" s="42">
        <v>50</v>
      </c>
      <c r="F12" s="43">
        <f>(E12*100)/'New Format'!E66</f>
        <v>0.02040816326530612</v>
      </c>
      <c r="G12" s="42">
        <v>0</v>
      </c>
      <c r="H12" s="43">
        <f t="shared" si="0"/>
        <v>0</v>
      </c>
      <c r="I12" s="43">
        <f>(G12*100)/'New Format'!E66</f>
        <v>0</v>
      </c>
      <c r="J12" s="101">
        <v>0</v>
      </c>
      <c r="K12" s="43">
        <v>0</v>
      </c>
      <c r="L12" s="101">
        <v>0</v>
      </c>
      <c r="M12" s="43">
        <v>0</v>
      </c>
      <c r="N12" s="43">
        <v>0.02</v>
      </c>
    </row>
    <row r="13" spans="2:14" ht="15">
      <c r="B13" s="44">
        <v>8</v>
      </c>
      <c r="C13" s="45" t="s">
        <v>173</v>
      </c>
      <c r="D13" s="42" t="s">
        <v>174</v>
      </c>
      <c r="E13" s="42">
        <v>50</v>
      </c>
      <c r="F13" s="43">
        <f>(E13*100)/'New Format'!E66</f>
        <v>0.02040816326530612</v>
      </c>
      <c r="G13" s="42">
        <v>0</v>
      </c>
      <c r="H13" s="43">
        <f t="shared" si="0"/>
        <v>0</v>
      </c>
      <c r="I13" s="43">
        <f>(G13*100)/'New Format'!E66</f>
        <v>0</v>
      </c>
      <c r="J13" s="101">
        <v>0</v>
      </c>
      <c r="K13" s="43">
        <v>0</v>
      </c>
      <c r="L13" s="101">
        <v>0</v>
      </c>
      <c r="M13" s="43">
        <v>0</v>
      </c>
      <c r="N13" s="43">
        <v>0.02</v>
      </c>
    </row>
    <row r="14" spans="2:14" ht="15">
      <c r="B14" s="44">
        <v>9</v>
      </c>
      <c r="C14" s="45" t="s">
        <v>175</v>
      </c>
      <c r="D14" s="42" t="s">
        <v>176</v>
      </c>
      <c r="E14" s="42">
        <v>50</v>
      </c>
      <c r="F14" s="43">
        <f>(E14*100)/'New Format'!E66</f>
        <v>0.02040816326530612</v>
      </c>
      <c r="G14" s="42">
        <v>0</v>
      </c>
      <c r="H14" s="43">
        <f t="shared" si="0"/>
        <v>0</v>
      </c>
      <c r="I14" s="43">
        <f>(G14*100)/'New Format'!E66</f>
        <v>0</v>
      </c>
      <c r="J14" s="101">
        <v>0</v>
      </c>
      <c r="K14" s="43">
        <v>0</v>
      </c>
      <c r="L14" s="101">
        <v>0</v>
      </c>
      <c r="M14" s="43">
        <v>0</v>
      </c>
      <c r="N14" s="43">
        <v>0.02</v>
      </c>
    </row>
    <row r="17" spans="4:14" ht="15">
      <c r="D17" s="42" t="s">
        <v>177</v>
      </c>
      <c r="E17" s="42">
        <f>SUM(E5:E14)</f>
        <v>85750</v>
      </c>
      <c r="F17" s="43">
        <f>(E17*100)/'New Format'!E66</f>
        <v>35</v>
      </c>
      <c r="G17" s="101">
        <f>SUM(G5:G14)</f>
        <v>0</v>
      </c>
      <c r="H17" s="43">
        <f>IF(G17&gt;0,G17*100/E17,0)</f>
        <v>0</v>
      </c>
      <c r="I17" s="43">
        <f>(G17*100)/'New Format'!E66</f>
        <v>0</v>
      </c>
      <c r="J17" s="101">
        <f>SUM(J5:J14)</f>
        <v>0</v>
      </c>
      <c r="K17" s="43">
        <f>SUM(K5:K14)</f>
        <v>0</v>
      </c>
      <c r="L17" s="101">
        <f>SUM(L5:L14)</f>
        <v>0</v>
      </c>
      <c r="M17" s="43">
        <f>SUM(M5:M14)</f>
        <v>0</v>
      </c>
      <c r="N17" s="43">
        <f>SUM(N5:N14)</f>
        <v>34.99800000000001</v>
      </c>
    </row>
  </sheetData>
  <sheetProtection password="814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8"/>
  <sheetViews>
    <sheetView zoomScale="75" zoomScaleNormal="75" zoomScalePageLayoutView="0" workbookViewId="0" topLeftCell="D1">
      <selection activeCell="E7" sqref="E7"/>
    </sheetView>
  </sheetViews>
  <sheetFormatPr defaultColWidth="0" defaultRowHeight="12.75"/>
  <cols>
    <col min="1" max="1" width="9.140625" style="102" hidden="1" customWidth="1"/>
    <col min="2" max="2" width="9.140625" style="102" customWidth="1"/>
    <col min="3" max="3" width="13.28125" style="103" customWidth="1"/>
    <col min="4" max="4" width="53.00390625" style="102" customWidth="1"/>
    <col min="5" max="5" width="20.57421875" style="102" customWidth="1"/>
    <col min="6" max="6" width="15.7109375" style="104" customWidth="1"/>
    <col min="7" max="7" width="13.140625" style="105" customWidth="1"/>
    <col min="8" max="8" width="17.28125" style="104" customWidth="1"/>
    <col min="9" max="9" width="17.28125" style="106" customWidth="1"/>
    <col min="10" max="10" width="17.7109375" style="104" bestFit="1" customWidth="1"/>
    <col min="11" max="11" width="23.28125" style="145" customWidth="1"/>
    <col min="12" max="12" width="1.28515625" style="115" customWidth="1"/>
    <col min="13" max="16384" width="0" style="102" hidden="1" customWidth="1"/>
  </cols>
  <sheetData>
    <row r="1" spans="2:12" s="115" customFormat="1" ht="18.75">
      <c r="B1" s="151" t="s">
        <v>25</v>
      </c>
      <c r="C1" s="156" t="s">
        <v>24</v>
      </c>
      <c r="D1" s="143"/>
      <c r="E1" s="116"/>
      <c r="F1" s="139"/>
      <c r="G1" s="152"/>
      <c r="H1" s="139"/>
      <c r="I1" s="153"/>
      <c r="J1" s="139"/>
      <c r="K1" s="139"/>
      <c r="L1" s="116"/>
    </row>
    <row r="2" spans="2:12" s="115" customFormat="1" ht="19.5">
      <c r="B2" s="135"/>
      <c r="C2" s="156" t="s">
        <v>97</v>
      </c>
      <c r="D2" s="143"/>
      <c r="E2" s="116"/>
      <c r="F2" s="139"/>
      <c r="G2" s="152"/>
      <c r="H2" s="139"/>
      <c r="I2" s="153"/>
      <c r="J2" s="139"/>
      <c r="K2" s="139"/>
      <c r="L2" s="116"/>
    </row>
    <row r="3" spans="2:12" s="115" customFormat="1" ht="16.5" thickBot="1">
      <c r="B3" s="135"/>
      <c r="C3" s="137"/>
      <c r="D3" s="116"/>
      <c r="E3" s="116"/>
      <c r="F3" s="139"/>
      <c r="G3" s="152"/>
      <c r="H3" s="139"/>
      <c r="I3" s="153"/>
      <c r="J3" s="139"/>
      <c r="K3" s="139"/>
      <c r="L3" s="116"/>
    </row>
    <row r="4" spans="2:11" ht="86.25" customHeight="1">
      <c r="B4" s="236" t="s">
        <v>19</v>
      </c>
      <c r="C4" s="238" t="s">
        <v>56</v>
      </c>
      <c r="D4" s="236" t="s">
        <v>20</v>
      </c>
      <c r="E4" s="236" t="s">
        <v>21</v>
      </c>
      <c r="F4" s="231" t="s">
        <v>22</v>
      </c>
      <c r="G4" s="233" t="s">
        <v>88</v>
      </c>
      <c r="H4" s="234"/>
      <c r="I4" s="233" t="s">
        <v>87</v>
      </c>
      <c r="J4" s="235"/>
      <c r="K4" s="229" t="s">
        <v>93</v>
      </c>
    </row>
    <row r="5" spans="2:11" ht="79.5" thickBot="1">
      <c r="B5" s="237"/>
      <c r="C5" s="239"/>
      <c r="D5" s="237"/>
      <c r="E5" s="237"/>
      <c r="F5" s="232"/>
      <c r="G5" s="181" t="s">
        <v>89</v>
      </c>
      <c r="H5" s="182" t="s">
        <v>90</v>
      </c>
      <c r="I5" s="183" t="s">
        <v>91</v>
      </c>
      <c r="J5" s="184" t="s">
        <v>92</v>
      </c>
      <c r="K5" s="230"/>
    </row>
    <row r="6" spans="2:13" s="42" customFormat="1" ht="15">
      <c r="B6" s="42">
        <v>1</v>
      </c>
      <c r="C6" s="108" t="s">
        <v>133</v>
      </c>
      <c r="D6" s="42" t="s">
        <v>134</v>
      </c>
      <c r="E6" s="42">
        <v>12000</v>
      </c>
      <c r="F6" s="43">
        <f>(E6*100)/'New Format'!E66</f>
        <v>4.8979591836734695</v>
      </c>
      <c r="G6" s="185">
        <v>0</v>
      </c>
      <c r="H6" s="43">
        <v>0</v>
      </c>
      <c r="I6" s="101">
        <v>0</v>
      </c>
      <c r="J6" s="43">
        <v>0</v>
      </c>
      <c r="K6" s="43">
        <v>4.898</v>
      </c>
      <c r="L6" s="115"/>
      <c r="M6" s="112"/>
    </row>
    <row r="7" spans="2:13" s="42" customFormat="1" ht="15">
      <c r="B7" s="42">
        <v>2</v>
      </c>
      <c r="C7" s="108" t="s">
        <v>135</v>
      </c>
      <c r="D7" s="42" t="s">
        <v>136</v>
      </c>
      <c r="E7" s="42">
        <v>2550</v>
      </c>
      <c r="F7" s="43">
        <f>(E7*100)/'New Format'!E66</f>
        <v>1.0408163265306123</v>
      </c>
      <c r="G7" s="185">
        <v>0</v>
      </c>
      <c r="H7" s="43">
        <v>0</v>
      </c>
      <c r="I7" s="101">
        <v>0</v>
      </c>
      <c r="J7" s="43">
        <v>0</v>
      </c>
      <c r="K7" s="43">
        <v>1.041</v>
      </c>
      <c r="L7" s="115"/>
      <c r="M7" s="112"/>
    </row>
    <row r="8" spans="2:13" s="42" customFormat="1" ht="15">
      <c r="B8" s="42">
        <v>3</v>
      </c>
      <c r="C8" s="108" t="s">
        <v>137</v>
      </c>
      <c r="D8" s="42" t="s">
        <v>138</v>
      </c>
      <c r="E8" s="42">
        <v>6100</v>
      </c>
      <c r="F8" s="43">
        <f>(E8*100)/'New Format'!E66</f>
        <v>2.489795918367347</v>
      </c>
      <c r="G8" s="185">
        <v>0</v>
      </c>
      <c r="H8" s="43">
        <v>0</v>
      </c>
      <c r="I8" s="101">
        <v>0</v>
      </c>
      <c r="J8" s="43">
        <v>0</v>
      </c>
      <c r="K8" s="43">
        <v>2.49</v>
      </c>
      <c r="L8" s="115"/>
      <c r="M8" s="112"/>
    </row>
    <row r="9" spans="2:13" s="42" customFormat="1" ht="15">
      <c r="B9" s="42">
        <v>4</v>
      </c>
      <c r="C9" s="108" t="s">
        <v>139</v>
      </c>
      <c r="D9" s="42" t="s">
        <v>140</v>
      </c>
      <c r="E9" s="42">
        <v>6550</v>
      </c>
      <c r="F9" s="43">
        <f>(E9*100)/'New Format'!E66</f>
        <v>2.673469387755102</v>
      </c>
      <c r="G9" s="185">
        <v>0</v>
      </c>
      <c r="H9" s="43">
        <v>0</v>
      </c>
      <c r="I9" s="101">
        <v>0</v>
      </c>
      <c r="J9" s="43">
        <v>0</v>
      </c>
      <c r="K9" s="43">
        <v>2.673</v>
      </c>
      <c r="L9" s="115"/>
      <c r="M9" s="112"/>
    </row>
    <row r="10" spans="2:13" s="42" customFormat="1" ht="15">
      <c r="B10" s="42">
        <v>5</v>
      </c>
      <c r="C10" s="108" t="s">
        <v>141</v>
      </c>
      <c r="D10" s="42" t="s">
        <v>142</v>
      </c>
      <c r="E10" s="42">
        <v>24500</v>
      </c>
      <c r="F10" s="43">
        <f>(E10*100)/'New Format'!E66</f>
        <v>10</v>
      </c>
      <c r="G10" s="185">
        <v>0</v>
      </c>
      <c r="H10" s="43">
        <v>0</v>
      </c>
      <c r="I10" s="101">
        <v>0</v>
      </c>
      <c r="J10" s="43">
        <v>0</v>
      </c>
      <c r="K10" s="43">
        <v>10</v>
      </c>
      <c r="L10" s="115"/>
      <c r="M10" s="112"/>
    </row>
    <row r="11" spans="2:13" s="42" customFormat="1" ht="15">
      <c r="B11" s="42">
        <v>6</v>
      </c>
      <c r="C11" s="108" t="s">
        <v>143</v>
      </c>
      <c r="D11" s="42" t="s">
        <v>144</v>
      </c>
      <c r="E11" s="42">
        <v>24500</v>
      </c>
      <c r="F11" s="43">
        <f>(E11*100)/'New Format'!E66</f>
        <v>10</v>
      </c>
      <c r="G11" s="185">
        <v>0</v>
      </c>
      <c r="H11" s="43">
        <v>0</v>
      </c>
      <c r="I11" s="101">
        <v>0</v>
      </c>
      <c r="J11" s="43">
        <v>0</v>
      </c>
      <c r="K11" s="43">
        <v>10</v>
      </c>
      <c r="L11" s="115"/>
      <c r="M11" s="112"/>
    </row>
    <row r="12" spans="2:13" s="42" customFormat="1" ht="15">
      <c r="B12" s="42">
        <v>7</v>
      </c>
      <c r="C12" s="108" t="s">
        <v>145</v>
      </c>
      <c r="D12" s="42" t="s">
        <v>146</v>
      </c>
      <c r="E12" s="42">
        <v>10950</v>
      </c>
      <c r="F12" s="43">
        <f>(E12*100)/'New Format'!E66</f>
        <v>4.469387755102041</v>
      </c>
      <c r="G12" s="185">
        <v>0</v>
      </c>
      <c r="H12" s="43">
        <v>0</v>
      </c>
      <c r="I12" s="101">
        <v>0</v>
      </c>
      <c r="J12" s="43">
        <v>0</v>
      </c>
      <c r="K12" s="43">
        <v>4.469</v>
      </c>
      <c r="L12" s="115"/>
      <c r="M12" s="112"/>
    </row>
    <row r="13" spans="2:13" s="42" customFormat="1" ht="15">
      <c r="B13" s="42">
        <v>8</v>
      </c>
      <c r="C13" s="108" t="s">
        <v>147</v>
      </c>
      <c r="D13" s="42" t="s">
        <v>148</v>
      </c>
      <c r="E13" s="42">
        <v>9150</v>
      </c>
      <c r="F13" s="43">
        <f>(E13*100)/'New Format'!E66</f>
        <v>3.7346938775510203</v>
      </c>
      <c r="G13" s="185">
        <v>0</v>
      </c>
      <c r="H13" s="43">
        <v>0</v>
      </c>
      <c r="I13" s="101">
        <v>0</v>
      </c>
      <c r="J13" s="43">
        <v>0</v>
      </c>
      <c r="K13" s="43">
        <v>3.735</v>
      </c>
      <c r="L13" s="115"/>
      <c r="M13" s="112"/>
    </row>
    <row r="14" spans="2:13" s="42" customFormat="1" ht="15">
      <c r="B14" s="42">
        <v>9</v>
      </c>
      <c r="C14" s="108" t="s">
        <v>149</v>
      </c>
      <c r="D14" s="42" t="s">
        <v>150</v>
      </c>
      <c r="E14" s="42">
        <v>10100</v>
      </c>
      <c r="F14" s="43">
        <f>(E14*100)/'New Format'!E66</f>
        <v>4.122448979591836</v>
      </c>
      <c r="G14" s="185">
        <v>0</v>
      </c>
      <c r="H14" s="43">
        <v>0</v>
      </c>
      <c r="I14" s="101">
        <v>0</v>
      </c>
      <c r="J14" s="43">
        <v>0</v>
      </c>
      <c r="K14" s="43">
        <v>4.122</v>
      </c>
      <c r="L14" s="115"/>
      <c r="M14" s="112"/>
    </row>
    <row r="15" spans="2:13" s="42" customFormat="1" ht="15">
      <c r="B15" s="42">
        <v>10</v>
      </c>
      <c r="C15" s="108" t="s">
        <v>151</v>
      </c>
      <c r="D15" s="42" t="s">
        <v>152</v>
      </c>
      <c r="E15" s="42">
        <v>10000</v>
      </c>
      <c r="F15" s="43">
        <f>(E15*100)/'New Format'!E66</f>
        <v>4.081632653061225</v>
      </c>
      <c r="G15" s="185">
        <v>0</v>
      </c>
      <c r="H15" s="43">
        <v>0</v>
      </c>
      <c r="I15" s="101">
        <v>0</v>
      </c>
      <c r="J15" s="43">
        <v>0</v>
      </c>
      <c r="K15" s="43">
        <v>4.082</v>
      </c>
      <c r="L15" s="115"/>
      <c r="M15" s="112"/>
    </row>
    <row r="16" spans="2:13" s="42" customFormat="1" ht="15">
      <c r="B16" s="42">
        <v>11</v>
      </c>
      <c r="C16" s="108" t="s">
        <v>153</v>
      </c>
      <c r="D16" s="42" t="s">
        <v>154</v>
      </c>
      <c r="E16" s="42">
        <v>23000</v>
      </c>
      <c r="F16" s="43">
        <f>(E16*100)/'New Format'!E66</f>
        <v>9.387755102040817</v>
      </c>
      <c r="G16" s="185">
        <v>0</v>
      </c>
      <c r="H16" s="43">
        <v>0</v>
      </c>
      <c r="I16" s="101">
        <v>0</v>
      </c>
      <c r="J16" s="43">
        <v>0</v>
      </c>
      <c r="K16" s="43">
        <v>9.388</v>
      </c>
      <c r="L16" s="115"/>
      <c r="M16" s="112"/>
    </row>
    <row r="17" spans="2:13" s="42" customFormat="1" ht="15">
      <c r="B17" s="42">
        <v>12</v>
      </c>
      <c r="C17" s="108" t="s">
        <v>155</v>
      </c>
      <c r="D17" s="42" t="s">
        <v>156</v>
      </c>
      <c r="E17" s="42">
        <v>11150</v>
      </c>
      <c r="F17" s="43">
        <f>(E17*100)/'New Format'!E66</f>
        <v>4.551020408163265</v>
      </c>
      <c r="G17" s="185">
        <v>0</v>
      </c>
      <c r="H17" s="43">
        <v>0</v>
      </c>
      <c r="I17" s="101">
        <v>0</v>
      </c>
      <c r="J17" s="43">
        <v>0</v>
      </c>
      <c r="K17" s="43">
        <v>4.551</v>
      </c>
      <c r="L17" s="115"/>
      <c r="M17" s="112"/>
    </row>
    <row r="18" spans="3:13" s="42" customFormat="1" ht="15">
      <c r="C18" s="108"/>
      <c r="F18" s="43">
        <f>(E18*100)/'New Format'!E66</f>
        <v>0</v>
      </c>
      <c r="G18" s="185"/>
      <c r="H18" s="43"/>
      <c r="I18" s="101"/>
      <c r="J18" s="43"/>
      <c r="K18" s="43"/>
      <c r="L18" s="115"/>
      <c r="M18" s="112"/>
    </row>
    <row r="19" spans="3:13" s="42" customFormat="1" ht="15">
      <c r="C19" s="108"/>
      <c r="F19" s="43"/>
      <c r="G19" s="185"/>
      <c r="H19" s="43"/>
      <c r="I19" s="101"/>
      <c r="J19" s="43"/>
      <c r="K19" s="43"/>
      <c r="L19" s="115"/>
      <c r="M19" s="112"/>
    </row>
    <row r="20" spans="3:13" s="42" customFormat="1" ht="15">
      <c r="C20" s="108"/>
      <c r="F20" s="43"/>
      <c r="G20" s="185"/>
      <c r="H20" s="43"/>
      <c r="I20" s="101"/>
      <c r="J20" s="43"/>
      <c r="K20" s="43"/>
      <c r="L20" s="115"/>
      <c r="M20" s="112"/>
    </row>
    <row r="21" spans="3:13" s="42" customFormat="1" ht="15">
      <c r="C21" s="108"/>
      <c r="D21" s="42" t="s">
        <v>157</v>
      </c>
      <c r="E21" s="42">
        <f>SUM(E5:E18)</f>
        <v>150550</v>
      </c>
      <c r="F21" s="43">
        <f>(E21*100)/'New Format'!E66</f>
        <v>61.44897959183673</v>
      </c>
      <c r="G21" s="185">
        <f>SUM(G5:G18)</f>
        <v>0</v>
      </c>
      <c r="H21" s="43">
        <f>SUM(H5:H18)</f>
        <v>0</v>
      </c>
      <c r="I21" s="101">
        <f>SUM(I5:I18)</f>
        <v>0</v>
      </c>
      <c r="J21" s="43">
        <f>SUM(J5:J18)</f>
        <v>0</v>
      </c>
      <c r="K21" s="43">
        <f>SUM(K5:K18)</f>
        <v>61.449</v>
      </c>
      <c r="L21" s="115"/>
      <c r="M21" s="112"/>
    </row>
    <row r="22" spans="3:13" s="42" customFormat="1" ht="15">
      <c r="C22" s="108"/>
      <c r="F22" s="43"/>
      <c r="G22" s="185"/>
      <c r="H22" s="43"/>
      <c r="I22" s="101"/>
      <c r="J22" s="43"/>
      <c r="K22" s="43"/>
      <c r="L22" s="115"/>
      <c r="M22" s="112"/>
    </row>
    <row r="23" spans="3:13" s="42" customFormat="1" ht="15">
      <c r="C23" s="108"/>
      <c r="F23" s="43"/>
      <c r="G23" s="185"/>
      <c r="H23" s="43"/>
      <c r="I23" s="101"/>
      <c r="J23" s="43"/>
      <c r="K23" s="43"/>
      <c r="L23" s="115"/>
      <c r="M23" s="112"/>
    </row>
    <row r="24" spans="3:13" s="42" customFormat="1" ht="15">
      <c r="C24" s="108"/>
      <c r="F24" s="43"/>
      <c r="G24" s="185"/>
      <c r="H24" s="43"/>
      <c r="I24" s="101"/>
      <c r="J24" s="43"/>
      <c r="K24" s="43"/>
      <c r="L24" s="115"/>
      <c r="M24" s="112"/>
    </row>
    <row r="25" spans="3:13" s="42" customFormat="1" ht="15">
      <c r="C25" s="108"/>
      <c r="F25" s="43"/>
      <c r="G25" s="185"/>
      <c r="H25" s="43"/>
      <c r="I25" s="101"/>
      <c r="J25" s="43"/>
      <c r="K25" s="43"/>
      <c r="L25" s="115"/>
      <c r="M25" s="112"/>
    </row>
    <row r="26" spans="3:13" s="42" customFormat="1" ht="15">
      <c r="C26" s="108"/>
      <c r="F26" s="43"/>
      <c r="G26" s="185"/>
      <c r="H26" s="43"/>
      <c r="I26" s="101"/>
      <c r="J26" s="43"/>
      <c r="K26" s="43"/>
      <c r="L26" s="115"/>
      <c r="M26" s="112"/>
    </row>
    <row r="27" spans="3:13" s="42" customFormat="1" ht="15">
      <c r="C27" s="108"/>
      <c r="F27" s="43"/>
      <c r="G27" s="185"/>
      <c r="H27" s="43"/>
      <c r="I27" s="101"/>
      <c r="J27" s="43"/>
      <c r="K27" s="43"/>
      <c r="L27" s="115"/>
      <c r="M27" s="112"/>
    </row>
    <row r="28" spans="3:11" s="115" customFormat="1" ht="15">
      <c r="C28" s="144"/>
      <c r="F28" s="145"/>
      <c r="G28" s="149"/>
      <c r="H28" s="145"/>
      <c r="I28" s="150"/>
      <c r="J28" s="145"/>
      <c r="K28" s="145"/>
    </row>
    <row r="29" spans="3:11" s="115" customFormat="1" ht="15">
      <c r="C29" s="144"/>
      <c r="F29" s="145"/>
      <c r="G29" s="149"/>
      <c r="H29" s="145"/>
      <c r="I29" s="150"/>
      <c r="J29" s="145"/>
      <c r="K29" s="145"/>
    </row>
    <row r="30" spans="3:11" s="115" customFormat="1" ht="15">
      <c r="C30" s="144"/>
      <c r="F30" s="145"/>
      <c r="G30" s="149"/>
      <c r="H30" s="145"/>
      <c r="I30" s="150"/>
      <c r="J30" s="145"/>
      <c r="K30" s="145"/>
    </row>
    <row r="31" spans="3:11" s="115" customFormat="1" ht="15">
      <c r="C31" s="144"/>
      <c r="F31" s="145"/>
      <c r="G31" s="149"/>
      <c r="H31" s="145"/>
      <c r="I31" s="150"/>
      <c r="J31" s="145"/>
      <c r="K31" s="145"/>
    </row>
    <row r="32" spans="3:11" s="115" customFormat="1" ht="15">
      <c r="C32" s="144"/>
      <c r="F32" s="145"/>
      <c r="G32" s="149"/>
      <c r="H32" s="145"/>
      <c r="I32" s="150"/>
      <c r="J32" s="145"/>
      <c r="K32" s="145"/>
    </row>
    <row r="33" spans="3:11" s="115" customFormat="1" ht="15">
      <c r="C33" s="144"/>
      <c r="F33" s="145"/>
      <c r="G33" s="149"/>
      <c r="H33" s="145"/>
      <c r="I33" s="150"/>
      <c r="J33" s="145"/>
      <c r="K33" s="145"/>
    </row>
    <row r="34" spans="3:11" s="115" customFormat="1" ht="15">
      <c r="C34" s="144"/>
      <c r="F34" s="145"/>
      <c r="G34" s="149"/>
      <c r="H34" s="145"/>
      <c r="I34" s="150"/>
      <c r="J34" s="145"/>
      <c r="K34" s="145"/>
    </row>
    <row r="35" spans="3:11" s="115" customFormat="1" ht="15">
      <c r="C35" s="144"/>
      <c r="F35" s="145"/>
      <c r="G35" s="149"/>
      <c r="H35" s="145"/>
      <c r="I35" s="150"/>
      <c r="J35" s="145"/>
      <c r="K35" s="145"/>
    </row>
    <row r="36" spans="3:11" s="115" customFormat="1" ht="15">
      <c r="C36" s="144"/>
      <c r="F36" s="145"/>
      <c r="G36" s="149"/>
      <c r="H36" s="145"/>
      <c r="I36" s="150"/>
      <c r="J36" s="145"/>
      <c r="K36" s="145"/>
    </row>
    <row r="37" spans="3:11" s="115" customFormat="1" ht="15">
      <c r="C37" s="144"/>
      <c r="F37" s="145"/>
      <c r="G37" s="149"/>
      <c r="H37" s="145"/>
      <c r="I37" s="150"/>
      <c r="J37" s="145"/>
      <c r="K37" s="145"/>
    </row>
    <row r="38" spans="3:11" s="115" customFormat="1" ht="15">
      <c r="C38" s="144"/>
      <c r="F38" s="145"/>
      <c r="G38" s="149"/>
      <c r="H38" s="145"/>
      <c r="I38" s="150"/>
      <c r="J38" s="145"/>
      <c r="K38" s="145"/>
    </row>
    <row r="39" spans="3:11" s="115" customFormat="1" ht="15">
      <c r="C39" s="144"/>
      <c r="F39" s="145"/>
      <c r="G39" s="149"/>
      <c r="H39" s="145"/>
      <c r="I39" s="150"/>
      <c r="J39" s="145"/>
      <c r="K39" s="145"/>
    </row>
    <row r="40" spans="3:11" s="115" customFormat="1" ht="15">
      <c r="C40" s="144"/>
      <c r="F40" s="145"/>
      <c r="G40" s="149"/>
      <c r="H40" s="145"/>
      <c r="I40" s="150"/>
      <c r="J40" s="145"/>
      <c r="K40" s="145"/>
    </row>
    <row r="41" spans="3:11" s="115" customFormat="1" ht="15">
      <c r="C41" s="144"/>
      <c r="F41" s="145"/>
      <c r="G41" s="149"/>
      <c r="H41" s="145"/>
      <c r="I41" s="150"/>
      <c r="J41" s="145"/>
      <c r="K41" s="145"/>
    </row>
    <row r="42" spans="3:11" s="115" customFormat="1" ht="15">
      <c r="C42" s="144"/>
      <c r="F42" s="145"/>
      <c r="G42" s="149"/>
      <c r="H42" s="145"/>
      <c r="I42" s="150"/>
      <c r="J42" s="145"/>
      <c r="K42" s="145"/>
    </row>
    <row r="43" spans="3:11" s="115" customFormat="1" ht="15">
      <c r="C43" s="144"/>
      <c r="F43" s="145"/>
      <c r="G43" s="149"/>
      <c r="H43" s="145"/>
      <c r="I43" s="150"/>
      <c r="J43" s="145"/>
      <c r="K43" s="145"/>
    </row>
    <row r="44" spans="3:11" s="115" customFormat="1" ht="15">
      <c r="C44" s="144"/>
      <c r="F44" s="145"/>
      <c r="G44" s="149"/>
      <c r="H44" s="145"/>
      <c r="I44" s="150"/>
      <c r="J44" s="145"/>
      <c r="K44" s="145"/>
    </row>
    <row r="45" spans="3:11" s="115" customFormat="1" ht="15">
      <c r="C45" s="144"/>
      <c r="F45" s="145"/>
      <c r="G45" s="149"/>
      <c r="H45" s="145"/>
      <c r="I45" s="150"/>
      <c r="J45" s="145"/>
      <c r="K45" s="145"/>
    </row>
    <row r="46" spans="3:11" s="115" customFormat="1" ht="15">
      <c r="C46" s="144"/>
      <c r="F46" s="145"/>
      <c r="G46" s="149"/>
      <c r="H46" s="145"/>
      <c r="I46" s="150"/>
      <c r="J46" s="145"/>
      <c r="K46" s="145"/>
    </row>
    <row r="47" spans="3:11" s="115" customFormat="1" ht="15">
      <c r="C47" s="144"/>
      <c r="F47" s="145"/>
      <c r="G47" s="149"/>
      <c r="H47" s="145"/>
      <c r="I47" s="150"/>
      <c r="J47" s="145"/>
      <c r="K47" s="145"/>
    </row>
    <row r="48" spans="3:11" s="115" customFormat="1" ht="15">
      <c r="C48" s="144"/>
      <c r="F48" s="145"/>
      <c r="G48" s="149"/>
      <c r="H48" s="145"/>
      <c r="I48" s="150"/>
      <c r="J48" s="145"/>
      <c r="K48" s="145"/>
    </row>
    <row r="49" spans="3:11" s="115" customFormat="1" ht="15">
      <c r="C49" s="144"/>
      <c r="F49" s="145"/>
      <c r="G49" s="149"/>
      <c r="H49" s="145"/>
      <c r="I49" s="150"/>
      <c r="J49" s="145"/>
      <c r="K49" s="145"/>
    </row>
    <row r="50" spans="3:11" s="115" customFormat="1" ht="15">
      <c r="C50" s="144"/>
      <c r="F50" s="145"/>
      <c r="G50" s="149"/>
      <c r="H50" s="145"/>
      <c r="I50" s="150"/>
      <c r="J50" s="145"/>
      <c r="K50" s="145"/>
    </row>
    <row r="51" spans="3:11" s="115" customFormat="1" ht="15">
      <c r="C51" s="144"/>
      <c r="F51" s="145"/>
      <c r="G51" s="149"/>
      <c r="H51" s="145"/>
      <c r="I51" s="150"/>
      <c r="J51" s="145"/>
      <c r="K51" s="145"/>
    </row>
    <row r="52" spans="3:11" s="115" customFormat="1" ht="15">
      <c r="C52" s="144"/>
      <c r="F52" s="145"/>
      <c r="G52" s="149"/>
      <c r="H52" s="145"/>
      <c r="I52" s="150"/>
      <c r="J52" s="145"/>
      <c r="K52" s="145"/>
    </row>
    <row r="53" spans="3:11" s="115" customFormat="1" ht="15">
      <c r="C53" s="144"/>
      <c r="F53" s="145"/>
      <c r="G53" s="149"/>
      <c r="H53" s="145"/>
      <c r="I53" s="150"/>
      <c r="J53" s="145"/>
      <c r="K53" s="145"/>
    </row>
    <row r="54" spans="3:11" s="115" customFormat="1" ht="15">
      <c r="C54" s="144"/>
      <c r="F54" s="145"/>
      <c r="G54" s="149"/>
      <c r="H54" s="145"/>
      <c r="I54" s="150"/>
      <c r="J54" s="145"/>
      <c r="K54" s="145"/>
    </row>
    <row r="55" spans="3:11" s="115" customFormat="1" ht="15">
      <c r="C55" s="144"/>
      <c r="F55" s="145"/>
      <c r="G55" s="149"/>
      <c r="H55" s="145"/>
      <c r="I55" s="150"/>
      <c r="J55" s="145"/>
      <c r="K55" s="145"/>
    </row>
    <row r="56" spans="3:11" s="115" customFormat="1" ht="15">
      <c r="C56" s="144"/>
      <c r="F56" s="145"/>
      <c r="G56" s="149"/>
      <c r="H56" s="145"/>
      <c r="I56" s="150"/>
      <c r="J56" s="145"/>
      <c r="K56" s="145"/>
    </row>
    <row r="57" spans="3:11" s="115" customFormat="1" ht="15">
      <c r="C57" s="144"/>
      <c r="F57" s="145"/>
      <c r="G57" s="149"/>
      <c r="H57" s="145"/>
      <c r="I57" s="150"/>
      <c r="J57" s="145"/>
      <c r="K57" s="145"/>
    </row>
    <row r="58" spans="3:11" s="115" customFormat="1" ht="15">
      <c r="C58" s="144"/>
      <c r="F58" s="145"/>
      <c r="G58" s="149"/>
      <c r="H58" s="145"/>
      <c r="I58" s="150"/>
      <c r="J58" s="145"/>
      <c r="K58" s="145"/>
    </row>
  </sheetData>
  <sheetProtection password="814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09"/>
  <sheetViews>
    <sheetView zoomScale="75" zoomScaleNormal="75" zoomScalePageLayoutView="0" workbookViewId="0" topLeftCell="B1">
      <selection activeCell="B1" sqref="B1"/>
    </sheetView>
  </sheetViews>
  <sheetFormatPr defaultColWidth="0" defaultRowHeight="12.75"/>
  <cols>
    <col min="1" max="1" width="9.140625" style="6" hidden="1" customWidth="1"/>
    <col min="2" max="2" width="9.140625" style="6" customWidth="1"/>
    <col min="3" max="3" width="13.28125" style="99" customWidth="1"/>
    <col min="4" max="4" width="53.00390625" style="6" customWidth="1"/>
    <col min="5" max="6" width="20.57421875" style="6" customWidth="1"/>
    <col min="7" max="7" width="13.140625" style="6" customWidth="1"/>
    <col min="8" max="10" width="17.28125" style="6" customWidth="1"/>
    <col min="11" max="11" width="23.57421875" style="19" customWidth="1"/>
    <col min="12" max="12" width="9.421875" style="146" customWidth="1"/>
    <col min="13" max="16384" width="0" style="6" hidden="1" customWidth="1"/>
  </cols>
  <sheetData>
    <row r="1" spans="2:12" s="165" customFormat="1" ht="18.75">
      <c r="B1" s="160" t="s">
        <v>25</v>
      </c>
      <c r="C1" s="161" t="s">
        <v>24</v>
      </c>
      <c r="D1" s="162"/>
      <c r="E1" s="163"/>
      <c r="F1" s="163"/>
      <c r="G1" s="163"/>
      <c r="H1" s="163"/>
      <c r="I1" s="163"/>
      <c r="J1" s="163"/>
      <c r="K1" s="164"/>
      <c r="L1" s="186"/>
    </row>
    <row r="2" spans="2:12" s="165" customFormat="1" ht="18.75">
      <c r="B2" s="166"/>
      <c r="C2" s="161" t="s">
        <v>94</v>
      </c>
      <c r="D2" s="162"/>
      <c r="E2" s="163"/>
      <c r="F2" s="163"/>
      <c r="G2" s="163"/>
      <c r="H2" s="163"/>
      <c r="I2" s="163"/>
      <c r="J2" s="163"/>
      <c r="K2" s="164"/>
      <c r="L2" s="186"/>
    </row>
    <row r="3" spans="2:12" ht="16.5" thickBot="1">
      <c r="B3" s="16"/>
      <c r="C3" s="17"/>
      <c r="D3" s="15"/>
      <c r="E3" s="15"/>
      <c r="F3" s="15"/>
      <c r="G3" s="15"/>
      <c r="H3" s="15"/>
      <c r="I3" s="15"/>
      <c r="J3" s="15"/>
      <c r="K3" s="18"/>
      <c r="L3" s="116"/>
    </row>
    <row r="4" spans="2:11" ht="59.25" customHeight="1">
      <c r="B4" s="236" t="s">
        <v>19</v>
      </c>
      <c r="C4" s="238" t="s">
        <v>56</v>
      </c>
      <c r="D4" s="236" t="s">
        <v>20</v>
      </c>
      <c r="E4" s="236" t="s">
        <v>21</v>
      </c>
      <c r="F4" s="231" t="s">
        <v>22</v>
      </c>
      <c r="G4" s="240" t="s">
        <v>88</v>
      </c>
      <c r="H4" s="246"/>
      <c r="I4" s="240" t="s">
        <v>87</v>
      </c>
      <c r="J4" s="220"/>
      <c r="K4" s="241" t="s">
        <v>93</v>
      </c>
    </row>
    <row r="5" spans="2:11" ht="83.25" customHeight="1" thickBot="1">
      <c r="B5" s="243"/>
      <c r="C5" s="244"/>
      <c r="D5" s="243"/>
      <c r="E5" s="243"/>
      <c r="F5" s="245"/>
      <c r="G5" s="96" t="s">
        <v>89</v>
      </c>
      <c r="H5" s="41" t="s">
        <v>90</v>
      </c>
      <c r="I5" s="96" t="s">
        <v>91</v>
      </c>
      <c r="J5" s="41" t="s">
        <v>92</v>
      </c>
      <c r="K5" s="242"/>
    </row>
    <row r="6" spans="2:13" s="42" customFormat="1" ht="15">
      <c r="B6" s="42">
        <v>1</v>
      </c>
      <c r="C6" s="108" t="s">
        <v>141</v>
      </c>
      <c r="D6" s="42" t="s">
        <v>142</v>
      </c>
      <c r="E6" s="42">
        <v>24500</v>
      </c>
      <c r="F6" s="42">
        <f>(E6*100)/'New Format'!E66</f>
        <v>10</v>
      </c>
      <c r="G6" s="50">
        <v>0</v>
      </c>
      <c r="H6" s="50">
        <v>0</v>
      </c>
      <c r="I6" s="50">
        <v>0</v>
      </c>
      <c r="J6" s="50">
        <v>0</v>
      </c>
      <c r="K6" s="43">
        <v>10</v>
      </c>
      <c r="L6" s="115"/>
      <c r="M6" s="112"/>
    </row>
    <row r="7" spans="2:13" s="42" customFormat="1" ht="15">
      <c r="B7" s="42">
        <v>2</v>
      </c>
      <c r="C7" s="108" t="s">
        <v>143</v>
      </c>
      <c r="D7" s="42" t="s">
        <v>144</v>
      </c>
      <c r="E7" s="42">
        <v>24500</v>
      </c>
      <c r="F7" s="42">
        <f>(E7*100)/'New Format'!E66</f>
        <v>10</v>
      </c>
      <c r="G7" s="42">
        <v>0</v>
      </c>
      <c r="H7" s="42">
        <v>0</v>
      </c>
      <c r="I7" s="42">
        <v>0</v>
      </c>
      <c r="J7" s="42">
        <v>0</v>
      </c>
      <c r="K7" s="43">
        <v>10</v>
      </c>
      <c r="L7" s="115"/>
      <c r="M7" s="112"/>
    </row>
    <row r="8" spans="2:13" s="42" customFormat="1" ht="15">
      <c r="B8" s="42">
        <v>3</v>
      </c>
      <c r="C8" s="108" t="s">
        <v>153</v>
      </c>
      <c r="D8" s="42" t="s">
        <v>154</v>
      </c>
      <c r="E8" s="42">
        <v>23000</v>
      </c>
      <c r="F8" s="42">
        <f>(E8*100)/'New Format'!E66</f>
        <v>9.387755102040817</v>
      </c>
      <c r="G8" s="42">
        <v>0</v>
      </c>
      <c r="H8" s="42">
        <v>0</v>
      </c>
      <c r="I8" s="42">
        <v>0</v>
      </c>
      <c r="J8" s="42">
        <v>0</v>
      </c>
      <c r="K8" s="43">
        <v>9.388</v>
      </c>
      <c r="L8" s="115"/>
      <c r="M8" s="112"/>
    </row>
    <row r="9" spans="3:13" s="42" customFormat="1" ht="15">
      <c r="C9" s="108"/>
      <c r="F9" s="42">
        <f>(E9*100)/'New Format'!E66</f>
        <v>0</v>
      </c>
      <c r="K9" s="43"/>
      <c r="L9" s="115"/>
      <c r="M9" s="112"/>
    </row>
    <row r="10" spans="3:13" s="42" customFormat="1" ht="15">
      <c r="C10" s="108"/>
      <c r="K10" s="43"/>
      <c r="L10" s="115"/>
      <c r="M10" s="112"/>
    </row>
    <row r="11" spans="3:13" s="42" customFormat="1" ht="15">
      <c r="C11" s="108"/>
      <c r="K11" s="43"/>
      <c r="L11" s="115"/>
      <c r="M11" s="112"/>
    </row>
    <row r="12" spans="3:13" s="42" customFormat="1" ht="15">
      <c r="C12" s="108"/>
      <c r="D12" s="42" t="s">
        <v>179</v>
      </c>
      <c r="E12" s="42">
        <f>SUM(E5:E9)</f>
        <v>72000</v>
      </c>
      <c r="F12" s="42">
        <f>(E12*100)/'New Format'!E66</f>
        <v>29.387755102040817</v>
      </c>
      <c r="G12" s="101">
        <f>SUM(G5:G9)</f>
        <v>0</v>
      </c>
      <c r="H12" s="43">
        <f>SUM(H5:H9)</f>
        <v>0</v>
      </c>
      <c r="I12" s="101">
        <f>SUM(I5:I9)</f>
        <v>0</v>
      </c>
      <c r="J12" s="43">
        <f>SUM(J5:J9)</f>
        <v>0</v>
      </c>
      <c r="K12" s="43">
        <f>SUM(K5:K9)</f>
        <v>29.387999999999998</v>
      </c>
      <c r="L12" s="115"/>
      <c r="M12" s="112"/>
    </row>
    <row r="13" spans="3:13" s="42" customFormat="1" ht="15">
      <c r="C13" s="108"/>
      <c r="K13" s="43"/>
      <c r="L13" s="115"/>
      <c r="M13" s="112"/>
    </row>
    <row r="14" spans="3:13" s="192" customFormat="1" ht="15">
      <c r="C14" s="193"/>
      <c r="E14" s="42"/>
      <c r="F14" s="42"/>
      <c r="G14" s="42"/>
      <c r="H14" s="42"/>
      <c r="I14" s="42"/>
      <c r="J14" s="42"/>
      <c r="K14" s="43"/>
      <c r="L14" s="115"/>
      <c r="M14" s="194"/>
    </row>
    <row r="15" spans="3:11" s="115" customFormat="1" ht="15">
      <c r="C15" s="144"/>
      <c r="K15" s="145"/>
    </row>
    <row r="16" spans="3:11" s="115" customFormat="1" ht="15">
      <c r="C16" s="144"/>
      <c r="K16" s="145"/>
    </row>
    <row r="17" spans="3:11" s="115" customFormat="1" ht="15">
      <c r="C17" s="144"/>
      <c r="K17" s="145"/>
    </row>
    <row r="18" spans="3:11" s="115" customFormat="1" ht="15">
      <c r="C18" s="144"/>
      <c r="K18" s="145"/>
    </row>
    <row r="19" spans="3:11" s="115" customFormat="1" ht="15">
      <c r="C19" s="144"/>
      <c r="K19" s="145"/>
    </row>
    <row r="20" spans="3:11" s="115" customFormat="1" ht="15">
      <c r="C20" s="144"/>
      <c r="K20" s="145"/>
    </row>
    <row r="21" spans="3:11" s="115" customFormat="1" ht="15">
      <c r="C21" s="144"/>
      <c r="K21" s="145"/>
    </row>
    <row r="22" spans="3:11" s="115" customFormat="1" ht="15">
      <c r="C22" s="144"/>
      <c r="K22" s="145"/>
    </row>
    <row r="23" spans="3:11" s="115" customFormat="1" ht="15">
      <c r="C23" s="144"/>
      <c r="K23" s="145"/>
    </row>
    <row r="24" spans="3:11" s="115" customFormat="1" ht="15">
      <c r="C24" s="144"/>
      <c r="K24" s="145"/>
    </row>
    <row r="25" spans="3:11" s="146" customFormat="1" ht="12.75">
      <c r="C25" s="147"/>
      <c r="K25" s="148"/>
    </row>
    <row r="26" spans="3:11" s="146" customFormat="1" ht="12.75">
      <c r="C26" s="147"/>
      <c r="K26" s="148"/>
    </row>
    <row r="27" spans="3:11" s="146" customFormat="1" ht="12.75">
      <c r="C27" s="147"/>
      <c r="K27" s="148"/>
    </row>
    <row r="28" spans="3:11" s="146" customFormat="1" ht="12.75">
      <c r="C28" s="147"/>
      <c r="K28" s="148"/>
    </row>
    <row r="29" spans="3:11" s="146" customFormat="1" ht="12.75">
      <c r="C29" s="147"/>
      <c r="K29" s="148"/>
    </row>
    <row r="30" spans="3:11" s="146" customFormat="1" ht="12.75">
      <c r="C30" s="147"/>
      <c r="K30" s="148"/>
    </row>
    <row r="31" spans="3:11" s="146" customFormat="1" ht="12.75">
      <c r="C31" s="147"/>
      <c r="K31" s="148"/>
    </row>
    <row r="32" spans="3:11" s="146" customFormat="1" ht="12.75">
      <c r="C32" s="147"/>
      <c r="K32" s="148"/>
    </row>
    <row r="33" spans="3:11" s="146" customFormat="1" ht="12.75">
      <c r="C33" s="147"/>
      <c r="K33" s="148"/>
    </row>
    <row r="34" spans="3:11" s="146" customFormat="1" ht="12.75">
      <c r="C34" s="147"/>
      <c r="K34" s="148"/>
    </row>
    <row r="35" spans="3:11" s="146" customFormat="1" ht="12.75">
      <c r="C35" s="147"/>
      <c r="K35" s="148"/>
    </row>
    <row r="36" spans="3:11" s="146" customFormat="1" ht="12.75">
      <c r="C36" s="147"/>
      <c r="K36" s="148"/>
    </row>
    <row r="37" spans="3:11" s="146" customFormat="1" ht="12.75">
      <c r="C37" s="147"/>
      <c r="K37" s="148"/>
    </row>
    <row r="38" spans="3:11" s="146" customFormat="1" ht="12.75">
      <c r="C38" s="147"/>
      <c r="K38" s="148"/>
    </row>
    <row r="39" spans="3:11" s="146" customFormat="1" ht="12.75">
      <c r="C39" s="147"/>
      <c r="K39" s="148"/>
    </row>
    <row r="40" spans="3:11" s="146" customFormat="1" ht="12.75">
      <c r="C40" s="147"/>
      <c r="K40" s="148"/>
    </row>
    <row r="41" spans="3:11" s="146" customFormat="1" ht="12.75">
      <c r="C41" s="147"/>
      <c r="K41" s="148"/>
    </row>
    <row r="42" spans="3:11" s="146" customFormat="1" ht="12.75">
      <c r="C42" s="147"/>
      <c r="K42" s="148"/>
    </row>
    <row r="43" spans="3:11" s="146" customFormat="1" ht="12.75">
      <c r="C43" s="147"/>
      <c r="K43" s="148"/>
    </row>
    <row r="44" spans="3:11" s="146" customFormat="1" ht="12.75">
      <c r="C44" s="147"/>
      <c r="K44" s="148"/>
    </row>
    <row r="45" spans="3:11" s="146" customFormat="1" ht="12.75">
      <c r="C45" s="147"/>
      <c r="K45" s="148"/>
    </row>
    <row r="46" spans="3:11" s="146" customFormat="1" ht="12.75">
      <c r="C46" s="147"/>
      <c r="K46" s="148"/>
    </row>
    <row r="47" spans="3:11" s="146" customFormat="1" ht="12.75">
      <c r="C47" s="147"/>
      <c r="K47" s="148"/>
    </row>
    <row r="48" spans="3:11" s="146" customFormat="1" ht="12.75">
      <c r="C48" s="147"/>
      <c r="K48" s="148"/>
    </row>
    <row r="49" spans="3:11" s="146" customFormat="1" ht="12.75">
      <c r="C49" s="147"/>
      <c r="K49" s="148"/>
    </row>
    <row r="50" spans="3:11" s="146" customFormat="1" ht="12.75">
      <c r="C50" s="147"/>
      <c r="K50" s="148"/>
    </row>
    <row r="51" spans="3:11" s="146" customFormat="1" ht="12.75">
      <c r="C51" s="147"/>
      <c r="K51" s="148"/>
    </row>
    <row r="52" spans="3:11" s="146" customFormat="1" ht="12.75">
      <c r="C52" s="147"/>
      <c r="K52" s="148"/>
    </row>
    <row r="53" spans="3:11" s="146" customFormat="1" ht="12.75">
      <c r="C53" s="147"/>
      <c r="K53" s="148"/>
    </row>
    <row r="54" spans="3:11" s="146" customFormat="1" ht="12.75">
      <c r="C54" s="147"/>
      <c r="K54" s="148"/>
    </row>
    <row r="55" spans="3:11" s="146" customFormat="1" ht="12.75">
      <c r="C55" s="147"/>
      <c r="K55" s="148"/>
    </row>
    <row r="56" spans="3:11" s="146" customFormat="1" ht="12.75">
      <c r="C56" s="147"/>
      <c r="K56" s="148"/>
    </row>
    <row r="57" spans="3:11" s="146" customFormat="1" ht="12.75">
      <c r="C57" s="147"/>
      <c r="K57" s="148"/>
    </row>
    <row r="58" spans="3:11" s="146" customFormat="1" ht="12.75">
      <c r="C58" s="147"/>
      <c r="K58" s="148"/>
    </row>
    <row r="59" spans="3:11" s="146" customFormat="1" ht="12.75">
      <c r="C59" s="147"/>
      <c r="K59" s="148"/>
    </row>
    <row r="60" spans="3:11" s="146" customFormat="1" ht="12.75">
      <c r="C60" s="147"/>
      <c r="K60" s="148"/>
    </row>
    <row r="61" spans="3:11" s="146" customFormat="1" ht="12.75">
      <c r="C61" s="147"/>
      <c r="K61" s="148"/>
    </row>
    <row r="62" spans="3:11" s="146" customFormat="1" ht="12.75">
      <c r="C62" s="147"/>
      <c r="K62" s="148"/>
    </row>
    <row r="63" spans="3:11" s="146" customFormat="1" ht="12.75">
      <c r="C63" s="147"/>
      <c r="K63" s="148"/>
    </row>
    <row r="64" spans="3:11" s="146" customFormat="1" ht="12.75">
      <c r="C64" s="147"/>
      <c r="K64" s="148"/>
    </row>
    <row r="65" spans="3:11" s="146" customFormat="1" ht="12.75">
      <c r="C65" s="147"/>
      <c r="K65" s="148"/>
    </row>
    <row r="66" spans="3:11" s="146" customFormat="1" ht="12.75">
      <c r="C66" s="147"/>
      <c r="K66" s="148"/>
    </row>
    <row r="67" spans="3:11" s="146" customFormat="1" ht="12.75">
      <c r="C67" s="147"/>
      <c r="K67" s="148"/>
    </row>
    <row r="68" spans="3:11" s="146" customFormat="1" ht="12.75">
      <c r="C68" s="147"/>
      <c r="K68" s="148"/>
    </row>
    <row r="69" spans="3:11" s="146" customFormat="1" ht="12.75">
      <c r="C69" s="147"/>
      <c r="K69" s="148"/>
    </row>
    <row r="70" spans="3:11" s="146" customFormat="1" ht="12.75">
      <c r="C70" s="147"/>
      <c r="K70" s="148"/>
    </row>
    <row r="71" spans="3:11" s="146" customFormat="1" ht="12.75">
      <c r="C71" s="147"/>
      <c r="K71" s="148"/>
    </row>
    <row r="72" spans="3:11" s="146" customFormat="1" ht="12.75">
      <c r="C72" s="147"/>
      <c r="K72" s="148"/>
    </row>
    <row r="73" spans="3:11" s="146" customFormat="1" ht="12.75">
      <c r="C73" s="147"/>
      <c r="K73" s="148"/>
    </row>
    <row r="74" spans="3:11" s="146" customFormat="1" ht="12.75">
      <c r="C74" s="147"/>
      <c r="K74" s="148"/>
    </row>
    <row r="75" spans="3:11" s="146" customFormat="1" ht="12.75">
      <c r="C75" s="147"/>
      <c r="K75" s="148"/>
    </row>
    <row r="76" spans="3:11" s="146" customFormat="1" ht="12.75">
      <c r="C76" s="147"/>
      <c r="K76" s="148"/>
    </row>
    <row r="77" spans="3:11" s="146" customFormat="1" ht="12.75">
      <c r="C77" s="147"/>
      <c r="K77" s="148"/>
    </row>
    <row r="78" spans="3:11" s="146" customFormat="1" ht="12.75">
      <c r="C78" s="147"/>
      <c r="K78" s="148"/>
    </row>
    <row r="79" spans="3:11" s="146" customFormat="1" ht="12.75">
      <c r="C79" s="147"/>
      <c r="K79" s="148"/>
    </row>
    <row r="80" spans="3:11" s="146" customFormat="1" ht="12.75">
      <c r="C80" s="147"/>
      <c r="K80" s="148"/>
    </row>
    <row r="81" spans="3:11" s="146" customFormat="1" ht="12.75">
      <c r="C81" s="147"/>
      <c r="K81" s="148"/>
    </row>
    <row r="82" spans="3:11" s="146" customFormat="1" ht="12.75">
      <c r="C82" s="147"/>
      <c r="K82" s="148"/>
    </row>
    <row r="83" spans="3:11" s="146" customFormat="1" ht="12.75">
      <c r="C83" s="147"/>
      <c r="K83" s="148"/>
    </row>
    <row r="84" spans="3:11" s="146" customFormat="1" ht="12.75">
      <c r="C84" s="147"/>
      <c r="K84" s="148"/>
    </row>
    <row r="85" spans="3:11" s="146" customFormat="1" ht="12.75">
      <c r="C85" s="147"/>
      <c r="K85" s="148"/>
    </row>
    <row r="86" spans="3:11" s="146" customFormat="1" ht="12.75">
      <c r="C86" s="147"/>
      <c r="K86" s="148"/>
    </row>
    <row r="87" spans="3:11" s="146" customFormat="1" ht="12.75">
      <c r="C87" s="147"/>
      <c r="K87" s="148"/>
    </row>
    <row r="88" spans="3:11" s="146" customFormat="1" ht="12.75">
      <c r="C88" s="147"/>
      <c r="K88" s="148"/>
    </row>
    <row r="89" spans="3:11" s="146" customFormat="1" ht="12.75">
      <c r="C89" s="147"/>
      <c r="K89" s="148"/>
    </row>
    <row r="90" spans="3:11" s="146" customFormat="1" ht="12.75">
      <c r="C90" s="147"/>
      <c r="K90" s="148"/>
    </row>
    <row r="91" spans="3:11" s="146" customFormat="1" ht="12.75">
      <c r="C91" s="147"/>
      <c r="K91" s="148"/>
    </row>
    <row r="92" spans="3:11" s="146" customFormat="1" ht="12.75">
      <c r="C92" s="147"/>
      <c r="K92" s="148"/>
    </row>
    <row r="93" spans="3:11" s="146" customFormat="1" ht="12.75">
      <c r="C93" s="147"/>
      <c r="K93" s="148"/>
    </row>
    <row r="94" spans="3:11" s="146" customFormat="1" ht="12.75">
      <c r="C94" s="147"/>
      <c r="K94" s="148"/>
    </row>
    <row r="95" spans="3:11" s="146" customFormat="1" ht="12.75">
      <c r="C95" s="147"/>
      <c r="K95" s="148"/>
    </row>
    <row r="96" spans="3:11" s="146" customFormat="1" ht="12.75">
      <c r="C96" s="147"/>
      <c r="K96" s="148"/>
    </row>
    <row r="97" spans="3:11" s="146" customFormat="1" ht="12.75">
      <c r="C97" s="147"/>
      <c r="K97" s="148"/>
    </row>
    <row r="98" spans="3:11" s="146" customFormat="1" ht="12.75">
      <c r="C98" s="147"/>
      <c r="K98" s="148"/>
    </row>
    <row r="99" spans="3:11" s="146" customFormat="1" ht="12.75">
      <c r="C99" s="147"/>
      <c r="K99" s="148"/>
    </row>
    <row r="100" spans="3:11" s="146" customFormat="1" ht="12.75">
      <c r="C100" s="147"/>
      <c r="K100" s="148"/>
    </row>
    <row r="101" spans="3:11" s="146" customFormat="1" ht="12.75">
      <c r="C101" s="147"/>
      <c r="K101" s="148"/>
    </row>
    <row r="102" spans="3:11" s="146" customFormat="1" ht="12.75">
      <c r="C102" s="147"/>
      <c r="K102" s="148"/>
    </row>
    <row r="103" spans="3:11" s="146" customFormat="1" ht="12.75">
      <c r="C103" s="147"/>
      <c r="K103" s="148"/>
    </row>
    <row r="104" spans="3:11" s="146" customFormat="1" ht="12.75">
      <c r="C104" s="147"/>
      <c r="K104" s="148"/>
    </row>
    <row r="105" spans="3:11" s="146" customFormat="1" ht="12.75">
      <c r="C105" s="147"/>
      <c r="K105" s="148"/>
    </row>
    <row r="106" spans="3:11" s="146" customFormat="1" ht="12.75">
      <c r="C106" s="147"/>
      <c r="K106" s="148"/>
    </row>
    <row r="107" spans="3:11" s="146" customFormat="1" ht="12.75">
      <c r="C107" s="147"/>
      <c r="K107" s="148"/>
    </row>
    <row r="108" spans="3:11" s="146" customFormat="1" ht="12.75">
      <c r="C108" s="147"/>
      <c r="K108" s="148"/>
    </row>
    <row r="109" spans="3:11" s="146" customFormat="1" ht="12.75">
      <c r="C109" s="147"/>
      <c r="K109" s="148"/>
    </row>
  </sheetData>
  <sheetProtection password="814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"/>
  <sheetViews>
    <sheetView zoomScale="75" zoomScaleNormal="75" zoomScalePageLayoutView="0" workbookViewId="0" topLeftCell="C1">
      <selection activeCell="F10" sqref="F10"/>
    </sheetView>
  </sheetViews>
  <sheetFormatPr defaultColWidth="0" defaultRowHeight="12.75"/>
  <cols>
    <col min="1" max="2" width="0" style="42" hidden="1" customWidth="1"/>
    <col min="3" max="3" width="9.140625" style="42" customWidth="1"/>
    <col min="4" max="4" width="16.7109375" style="108" customWidth="1"/>
    <col min="5" max="5" width="9.140625" style="42" customWidth="1"/>
    <col min="6" max="6" width="53.57421875" style="42" customWidth="1"/>
    <col min="7" max="7" width="16.140625" style="42" customWidth="1"/>
    <col min="8" max="8" width="20.140625" style="43" customWidth="1"/>
    <col min="9" max="9" width="2.00390625" style="115" customWidth="1"/>
    <col min="10" max="10" width="0" style="112" hidden="1" customWidth="1"/>
    <col min="11" max="16384" width="0" style="42" hidden="1" customWidth="1"/>
  </cols>
  <sheetData>
    <row r="1" spans="3:9" s="180" customFormat="1" ht="20.25">
      <c r="C1" s="179" t="s">
        <v>26</v>
      </c>
      <c r="D1" s="247" t="s">
        <v>27</v>
      </c>
      <c r="E1" s="247"/>
      <c r="F1" s="247"/>
      <c r="G1" s="247"/>
      <c r="H1" s="247"/>
      <c r="I1" s="247"/>
    </row>
    <row r="2" spans="3:9" s="115" customFormat="1" ht="16.5" thickBot="1">
      <c r="C2" s="135"/>
      <c r="D2" s="137"/>
      <c r="E2" s="135"/>
      <c r="F2" s="116"/>
      <c r="G2" s="116"/>
      <c r="H2" s="139"/>
      <c r="I2" s="116"/>
    </row>
    <row r="3" spans="2:10" s="50" customFormat="1" ht="130.5" customHeight="1" thickBot="1">
      <c r="B3" s="129"/>
      <c r="C3" s="36" t="s">
        <v>19</v>
      </c>
      <c r="D3" s="37" t="s">
        <v>58</v>
      </c>
      <c r="E3" s="52" t="s">
        <v>59</v>
      </c>
      <c r="F3" s="53" t="s">
        <v>20</v>
      </c>
      <c r="G3" s="38" t="s">
        <v>28</v>
      </c>
      <c r="H3" s="109" t="s">
        <v>29</v>
      </c>
      <c r="I3" s="115"/>
      <c r="J3" s="138"/>
    </row>
    <row r="4" spans="3:8" ht="15">
      <c r="C4" s="50"/>
      <c r="D4" s="107"/>
      <c r="E4" s="50"/>
      <c r="F4" s="50"/>
      <c r="G4" s="50"/>
      <c r="H4" s="51"/>
    </row>
    <row r="6" spans="6:8" ht="15">
      <c r="F6" s="113" t="s">
        <v>158</v>
      </c>
      <c r="G6" s="113">
        <f>SUM(G3:G4)</f>
        <v>0</v>
      </c>
      <c r="H6" s="114">
        <f>(G6*100)/'New Format'!E66</f>
        <v>0</v>
      </c>
    </row>
  </sheetData>
  <sheetProtection password="814D" sheet="1" objects="1" scenarios="1"/>
  <mergeCells count="1">
    <mergeCell ref="D1:I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2"/>
  <sheetViews>
    <sheetView zoomScale="75" zoomScaleNormal="75" zoomScalePageLayoutView="0" workbookViewId="0" topLeftCell="C1">
      <selection activeCell="F17" sqref="F17"/>
    </sheetView>
  </sheetViews>
  <sheetFormatPr defaultColWidth="0" defaultRowHeight="12.75"/>
  <cols>
    <col min="1" max="2" width="0" style="102" hidden="1" customWidth="1"/>
    <col min="3" max="3" width="10.28125" style="102" customWidth="1"/>
    <col min="4" max="4" width="12.7109375" style="103" customWidth="1"/>
    <col min="5" max="5" width="52.7109375" style="102" customWidth="1"/>
    <col min="6" max="6" width="17.28125" style="102" customWidth="1"/>
    <col min="7" max="7" width="17.140625" style="102" customWidth="1"/>
    <col min="8" max="8" width="17.57421875" style="102" customWidth="1"/>
    <col min="9" max="9" width="20.8515625" style="104" customWidth="1"/>
    <col min="10" max="10" width="6.421875" style="111" customWidth="1"/>
    <col min="11" max="16384" width="0" style="102" hidden="1" customWidth="1"/>
  </cols>
  <sheetData>
    <row r="1" spans="3:10" s="173" customFormat="1" ht="19.5">
      <c r="C1" s="169" t="s">
        <v>30</v>
      </c>
      <c r="D1" s="248" t="s">
        <v>31</v>
      </c>
      <c r="E1" s="248"/>
      <c r="F1" s="248"/>
      <c r="G1" s="170"/>
      <c r="H1" s="170"/>
      <c r="I1" s="171"/>
      <c r="J1" s="172"/>
    </row>
    <row r="2" spans="3:10" ht="15.75">
      <c r="C2" s="16"/>
      <c r="D2" s="17"/>
      <c r="E2" s="16"/>
      <c r="F2" s="15"/>
      <c r="G2" s="15"/>
      <c r="H2" s="15"/>
      <c r="I2" s="18"/>
      <c r="J2" s="20"/>
    </row>
    <row r="3" spans="3:10" ht="16.5" thickBot="1">
      <c r="C3" s="16"/>
      <c r="D3" s="17"/>
      <c r="E3" s="16"/>
      <c r="F3" s="15"/>
      <c r="G3" s="15"/>
      <c r="H3" s="15"/>
      <c r="I3" s="18"/>
      <c r="J3" s="20"/>
    </row>
    <row r="4" spans="3:9" s="110" customFormat="1" ht="146.25" customHeight="1">
      <c r="C4" s="187" t="s">
        <v>19</v>
      </c>
      <c r="D4" s="188" t="s">
        <v>56</v>
      </c>
      <c r="E4" s="189" t="s">
        <v>57</v>
      </c>
      <c r="F4" s="190" t="s">
        <v>32</v>
      </c>
      <c r="G4" s="190" t="s">
        <v>35</v>
      </c>
      <c r="H4" s="190" t="s">
        <v>33</v>
      </c>
      <c r="I4" s="191" t="s">
        <v>34</v>
      </c>
    </row>
    <row r="5" spans="3:9" ht="15">
      <c r="C5" s="42"/>
      <c r="D5" s="108"/>
      <c r="E5" s="42"/>
      <c r="F5" s="42"/>
      <c r="G5" s="42"/>
      <c r="H5" s="42"/>
      <c r="I5" s="43"/>
    </row>
    <row r="6" spans="3:9" ht="15">
      <c r="C6" s="42"/>
      <c r="D6" s="108"/>
      <c r="E6" s="42"/>
      <c r="F6" s="42"/>
      <c r="G6" s="42"/>
      <c r="H6" s="42"/>
      <c r="I6" s="43"/>
    </row>
    <row r="7" spans="3:9" ht="15">
      <c r="C7" s="42"/>
      <c r="D7" s="108"/>
      <c r="E7" s="42"/>
      <c r="F7" s="42"/>
      <c r="G7" s="42"/>
      <c r="H7" s="42"/>
      <c r="I7" s="43"/>
    </row>
    <row r="8" spans="3:9" ht="15">
      <c r="C8" s="42"/>
      <c r="D8" s="108"/>
      <c r="E8" s="42"/>
      <c r="F8" s="42"/>
      <c r="G8" s="42"/>
      <c r="H8" s="42"/>
      <c r="I8" s="43"/>
    </row>
    <row r="9" spans="3:9" ht="15">
      <c r="C9" s="42"/>
      <c r="D9" s="108"/>
      <c r="E9" s="42"/>
      <c r="F9" s="42"/>
      <c r="G9" s="42"/>
      <c r="H9" s="42"/>
      <c r="I9" s="43"/>
    </row>
    <row r="10" spans="3:9" ht="15">
      <c r="C10" s="42"/>
      <c r="D10" s="108"/>
      <c r="E10" s="42"/>
      <c r="F10" s="42"/>
      <c r="G10" s="42"/>
      <c r="H10" s="42"/>
      <c r="I10" s="43"/>
    </row>
    <row r="11" spans="3:9" ht="15">
      <c r="C11" s="42"/>
      <c r="D11" s="108"/>
      <c r="E11" s="42"/>
      <c r="F11" s="42"/>
      <c r="G11" s="42"/>
      <c r="H11" s="42"/>
      <c r="I11" s="43"/>
    </row>
    <row r="12" spans="3:9" ht="15">
      <c r="C12" s="42"/>
      <c r="D12" s="108"/>
      <c r="E12" s="42"/>
      <c r="F12" s="42"/>
      <c r="G12" s="42"/>
      <c r="H12" s="42"/>
      <c r="I12" s="43"/>
    </row>
  </sheetData>
  <sheetProtection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C1" sqref="C1"/>
    </sheetView>
  </sheetViews>
  <sheetFormatPr defaultColWidth="0" defaultRowHeight="12.75"/>
  <cols>
    <col min="1" max="2" width="9.140625" style="42" hidden="1" customWidth="1"/>
    <col min="3" max="3" width="9.140625" style="42" customWidth="1"/>
    <col min="4" max="4" width="16.421875" style="108" customWidth="1"/>
    <col min="5" max="5" width="54.7109375" style="42" customWidth="1"/>
    <col min="6" max="6" width="16.00390625" style="42" customWidth="1"/>
    <col min="7" max="7" width="15.28125" style="42" customWidth="1"/>
    <col min="8" max="8" width="16.421875" style="42" customWidth="1"/>
    <col min="9" max="9" width="20.00390625" style="43" customWidth="1"/>
    <col min="10" max="10" width="3.140625" style="119" customWidth="1"/>
    <col min="11" max="11" width="0" style="112" hidden="1" customWidth="1"/>
    <col min="12" max="16384" width="0" style="42" hidden="1" customWidth="1"/>
  </cols>
  <sheetData>
    <row r="1" spans="3:10" s="167" customFormat="1" ht="19.5">
      <c r="C1" s="168" t="s">
        <v>36</v>
      </c>
      <c r="D1" s="174" t="s">
        <v>37</v>
      </c>
      <c r="E1" s="175"/>
      <c r="F1" s="175"/>
      <c r="G1" s="175"/>
      <c r="H1" s="175"/>
      <c r="I1" s="176"/>
      <c r="J1" s="177"/>
    </row>
    <row r="2" spans="3:10" s="167" customFormat="1" ht="19.5">
      <c r="C2" s="178"/>
      <c r="D2" s="174" t="s">
        <v>80</v>
      </c>
      <c r="E2" s="175"/>
      <c r="F2" s="175"/>
      <c r="G2" s="175"/>
      <c r="H2" s="175"/>
      <c r="I2" s="176"/>
      <c r="J2" s="177"/>
    </row>
    <row r="3" spans="3:10" s="115" customFormat="1" ht="16.5" thickBot="1">
      <c r="C3" s="135"/>
      <c r="D3" s="137"/>
      <c r="E3" s="116"/>
      <c r="F3" s="116"/>
      <c r="G3" s="116"/>
      <c r="H3" s="116"/>
      <c r="I3" s="139"/>
      <c r="J3" s="117"/>
    </row>
    <row r="4" spans="2:11" s="142" customFormat="1" ht="152.25" customHeight="1" thickBot="1">
      <c r="B4" s="140"/>
      <c r="C4" s="36" t="s">
        <v>19</v>
      </c>
      <c r="D4" s="37" t="s">
        <v>56</v>
      </c>
      <c r="E4" s="38" t="s">
        <v>38</v>
      </c>
      <c r="F4" s="38" t="s">
        <v>32</v>
      </c>
      <c r="G4" s="38" t="s">
        <v>35</v>
      </c>
      <c r="H4" s="38" t="s">
        <v>39</v>
      </c>
      <c r="I4" s="109" t="s">
        <v>34</v>
      </c>
      <c r="J4" s="118"/>
      <c r="K4" s="141"/>
    </row>
    <row r="5" spans="3:9" ht="15">
      <c r="C5" s="50"/>
      <c r="D5" s="107"/>
      <c r="E5" s="50"/>
      <c r="F5" s="50"/>
      <c r="G5" s="50"/>
      <c r="H5" s="50"/>
      <c r="I5" s="51"/>
    </row>
  </sheetData>
  <sheetProtection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Singh</cp:lastModifiedBy>
  <cp:lastPrinted>2011-12-29T11:59:04Z</cp:lastPrinted>
  <dcterms:created xsi:type="dcterms:W3CDTF">2010-07-12T11:47:02Z</dcterms:created>
  <dcterms:modified xsi:type="dcterms:W3CDTF">2014-12-01T06:45:07Z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